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5" i="1"/>
  <c r="K95" s="1"/>
  <c r="D95"/>
  <c r="E95" s="1"/>
  <c r="I94"/>
  <c r="K94" s="1"/>
  <c r="D94"/>
  <c r="E94" s="1"/>
  <c r="I93"/>
  <c r="K93" s="1"/>
  <c r="D93"/>
  <c r="E93" s="1"/>
  <c r="J92"/>
  <c r="I92"/>
  <c r="K92" s="1"/>
  <c r="D92"/>
  <c r="E92" s="1"/>
  <c r="I91"/>
  <c r="K91" s="1"/>
  <c r="D91"/>
  <c r="E91" s="1"/>
  <c r="I90"/>
  <c r="K90" s="1"/>
  <c r="D90"/>
  <c r="E90" s="1"/>
  <c r="I89"/>
  <c r="K89" s="1"/>
  <c r="D89"/>
  <c r="E89" s="1"/>
  <c r="J88"/>
  <c r="I88"/>
  <c r="K88" s="1"/>
  <c r="D88"/>
  <c r="E88" s="1"/>
  <c r="I87"/>
  <c r="K87" s="1"/>
  <c r="D87"/>
  <c r="E87" s="1"/>
  <c r="I86"/>
  <c r="K86" s="1"/>
  <c r="D86"/>
  <c r="E86" s="1"/>
  <c r="I85"/>
  <c r="K85" s="1"/>
  <c r="D85"/>
  <c r="E85" s="1"/>
  <c r="J84"/>
  <c r="I84"/>
  <c r="K84" s="1"/>
  <c r="D84"/>
  <c r="E84" s="1"/>
  <c r="I83"/>
  <c r="K83" s="1"/>
  <c r="D83"/>
  <c r="E83" s="1"/>
  <c r="I82"/>
  <c r="K82" s="1"/>
  <c r="D82"/>
  <c r="E82" s="1"/>
  <c r="I81"/>
  <c r="K81" s="1"/>
  <c r="D81"/>
  <c r="E81" s="1"/>
  <c r="J80"/>
  <c r="I80"/>
  <c r="K80" s="1"/>
  <c r="D80"/>
  <c r="E80" s="1"/>
  <c r="I79"/>
  <c r="K79" s="1"/>
  <c r="D79"/>
  <c r="E79" s="1"/>
  <c r="I78"/>
  <c r="K78" s="1"/>
  <c r="D78"/>
  <c r="E78" s="1"/>
  <c r="I77"/>
  <c r="K77" s="1"/>
  <c r="D77"/>
  <c r="E77" s="1"/>
  <c r="J76"/>
  <c r="I76"/>
  <c r="K76" s="1"/>
  <c r="D76"/>
  <c r="E76" s="1"/>
  <c r="I75"/>
  <c r="K75" s="1"/>
  <c r="D75"/>
  <c r="E75" s="1"/>
  <c r="I74"/>
  <c r="K74" s="1"/>
  <c r="D74"/>
  <c r="E74" s="1"/>
  <c r="I73"/>
  <c r="K73" s="1"/>
  <c r="D73"/>
  <c r="E73" s="1"/>
  <c r="J72"/>
  <c r="I72"/>
  <c r="K72" s="1"/>
  <c r="D72"/>
  <c r="E72" s="1"/>
  <c r="I71"/>
  <c r="K71" s="1"/>
  <c r="D71"/>
  <c r="E71" s="1"/>
  <c r="I70"/>
  <c r="K70" s="1"/>
  <c r="D70"/>
  <c r="E70" s="1"/>
  <c r="I69"/>
  <c r="K69" s="1"/>
  <c r="D69"/>
  <c r="E69" s="1"/>
  <c r="J68"/>
  <c r="I68"/>
  <c r="K68" s="1"/>
  <c r="D68"/>
  <c r="E68" s="1"/>
  <c r="I67"/>
  <c r="K67" s="1"/>
  <c r="D67"/>
  <c r="E67" s="1"/>
  <c r="I66"/>
  <c r="K66" s="1"/>
  <c r="D66"/>
  <c r="E66" s="1"/>
  <c r="I65"/>
  <c r="K65" s="1"/>
  <c r="D65"/>
  <c r="E65" s="1"/>
  <c r="J64"/>
  <c r="I64"/>
  <c r="K64" s="1"/>
  <c r="D64"/>
  <c r="E64" s="1"/>
  <c r="I63"/>
  <c r="K63" s="1"/>
  <c r="D63"/>
  <c r="E63" s="1"/>
  <c r="I62"/>
  <c r="K62" s="1"/>
  <c r="D62"/>
  <c r="E62" s="1"/>
  <c r="I61"/>
  <c r="K61" s="1"/>
  <c r="D61"/>
  <c r="E61" s="1"/>
  <c r="J60"/>
  <c r="I60"/>
  <c r="K60" s="1"/>
  <c r="D60"/>
  <c r="E60" s="1"/>
  <c r="I59"/>
  <c r="K59" s="1"/>
  <c r="D59"/>
  <c r="E59" s="1"/>
  <c r="I58"/>
  <c r="K58" s="1"/>
  <c r="D58"/>
  <c r="E58" s="1"/>
  <c r="I57"/>
  <c r="K57" s="1"/>
  <c r="D57"/>
  <c r="E57" s="1"/>
  <c r="J56"/>
  <c r="I56"/>
  <c r="K56" s="1"/>
  <c r="D56"/>
  <c r="E56" s="1"/>
  <c r="I55"/>
  <c r="K55" s="1"/>
  <c r="D55"/>
  <c r="E55" s="1"/>
  <c r="I54"/>
  <c r="K54" s="1"/>
  <c r="D54"/>
  <c r="E54" s="1"/>
  <c r="I53"/>
  <c r="K53" s="1"/>
  <c r="D53"/>
  <c r="E53" s="1"/>
  <c r="J52"/>
  <c r="I52"/>
  <c r="K52" s="1"/>
  <c r="D52"/>
  <c r="E52" s="1"/>
  <c r="I51"/>
  <c r="K51" s="1"/>
  <c r="D51"/>
  <c r="E51" s="1"/>
  <c r="K50"/>
  <c r="J50"/>
  <c r="G50"/>
  <c r="D50"/>
  <c r="E50" s="1"/>
  <c r="I49"/>
  <c r="K49" s="1"/>
  <c r="D49"/>
  <c r="E49" s="1"/>
  <c r="I48"/>
  <c r="K48" s="1"/>
  <c r="D48"/>
  <c r="E48" s="1"/>
  <c r="J47"/>
  <c r="I47"/>
  <c r="K47" s="1"/>
  <c r="D47"/>
  <c r="E47" s="1"/>
  <c r="I46"/>
  <c r="K46" s="1"/>
  <c r="D46"/>
  <c r="E46" s="1"/>
  <c r="I45"/>
  <c r="K45" s="1"/>
  <c r="D45"/>
  <c r="E45" s="1"/>
  <c r="I44"/>
  <c r="K44" s="1"/>
  <c r="D44"/>
  <c r="E44" s="1"/>
  <c r="J43"/>
  <c r="I43"/>
  <c r="K43" s="1"/>
  <c r="D43"/>
  <c r="E43" s="1"/>
  <c r="I42"/>
  <c r="K42" s="1"/>
  <c r="D42"/>
  <c r="E42" s="1"/>
  <c r="I41"/>
  <c r="K41" s="1"/>
  <c r="D41"/>
  <c r="E41" s="1"/>
  <c r="I40"/>
  <c r="J40" s="1"/>
  <c r="L40" s="1"/>
  <c r="D40"/>
  <c r="E40" s="1"/>
  <c r="I39"/>
  <c r="K39" s="1"/>
  <c r="D39"/>
  <c r="E39" s="1"/>
  <c r="I38"/>
  <c r="K38" s="1"/>
  <c r="E38"/>
  <c r="D38"/>
  <c r="I37"/>
  <c r="K37" s="1"/>
  <c r="D37"/>
  <c r="E37" s="1"/>
  <c r="I36"/>
  <c r="K36" s="1"/>
  <c r="D36"/>
  <c r="E36" s="1"/>
  <c r="I35"/>
  <c r="K35" s="1"/>
  <c r="D35"/>
  <c r="E35" s="1"/>
  <c r="I34"/>
  <c r="K34" s="1"/>
  <c r="E34"/>
  <c r="D34"/>
  <c r="I33"/>
  <c r="K33" s="1"/>
  <c r="D33"/>
  <c r="E33" s="1"/>
  <c r="I32"/>
  <c r="K32" s="1"/>
  <c r="D32"/>
  <c r="E32" s="1"/>
  <c r="I31"/>
  <c r="K31" s="1"/>
  <c r="D31"/>
  <c r="E31" s="1"/>
  <c r="I30"/>
  <c r="K30" s="1"/>
  <c r="E30"/>
  <c r="D30"/>
  <c r="I29"/>
  <c r="K29" s="1"/>
  <c r="D29"/>
  <c r="E29" s="1"/>
  <c r="I28"/>
  <c r="K28" s="1"/>
  <c r="D28"/>
  <c r="E28" s="1"/>
  <c r="F28" s="1"/>
  <c r="I27"/>
  <c r="K27" s="1"/>
  <c r="D27"/>
  <c r="E27" s="1"/>
  <c r="I26"/>
  <c r="K26" s="1"/>
  <c r="E26"/>
  <c r="D26"/>
  <c r="I25"/>
  <c r="K25" s="1"/>
  <c r="D25"/>
  <c r="E25" s="1"/>
  <c r="I24"/>
  <c r="K24" s="1"/>
  <c r="D24"/>
  <c r="E24" s="1"/>
  <c r="I23"/>
  <c r="K23" s="1"/>
  <c r="D23"/>
  <c r="E23" s="1"/>
  <c r="I22"/>
  <c r="K22" s="1"/>
  <c r="E22"/>
  <c r="D22"/>
  <c r="I21"/>
  <c r="K21" s="1"/>
  <c r="D21"/>
  <c r="E21" s="1"/>
  <c r="I20"/>
  <c r="K20" s="1"/>
  <c r="D20"/>
  <c r="E20" s="1"/>
  <c r="I19"/>
  <c r="K19" s="1"/>
  <c r="D19"/>
  <c r="E19" s="1"/>
  <c r="F19" s="1"/>
  <c r="I18"/>
  <c r="J18" s="1"/>
  <c r="E18"/>
  <c r="F18" s="1"/>
  <c r="D18"/>
  <c r="I17"/>
  <c r="K17" s="1"/>
  <c r="D17"/>
  <c r="E17" s="1"/>
  <c r="P16"/>
  <c r="I16"/>
  <c r="K16" s="1"/>
  <c r="D16"/>
  <c r="J16" l="1"/>
  <c r="J41"/>
  <c r="J45"/>
  <c r="J49"/>
  <c r="J54"/>
  <c r="J58"/>
  <c r="J62"/>
  <c r="J66"/>
  <c r="J70"/>
  <c r="J74"/>
  <c r="J78"/>
  <c r="J82"/>
  <c r="J86"/>
  <c r="J90"/>
  <c r="J94"/>
  <c r="J42"/>
  <c r="L42" s="1"/>
  <c r="J44"/>
  <c r="L44" s="1"/>
  <c r="J46"/>
  <c r="L46" s="1"/>
  <c r="J48"/>
  <c r="L48" s="1"/>
  <c r="L50"/>
  <c r="J51"/>
  <c r="L51" s="1"/>
  <c r="J53"/>
  <c r="L53" s="1"/>
  <c r="J55"/>
  <c r="L55" s="1"/>
  <c r="J57"/>
  <c r="L57" s="1"/>
  <c r="J59"/>
  <c r="L59" s="1"/>
  <c r="J61"/>
  <c r="L61" s="1"/>
  <c r="J63"/>
  <c r="L63" s="1"/>
  <c r="J65"/>
  <c r="L65" s="1"/>
  <c r="J67"/>
  <c r="L67" s="1"/>
  <c r="J69"/>
  <c r="L69" s="1"/>
  <c r="J71"/>
  <c r="L71" s="1"/>
  <c r="J73"/>
  <c r="L73" s="1"/>
  <c r="J75"/>
  <c r="L75" s="1"/>
  <c r="J77"/>
  <c r="L77" s="1"/>
  <c r="J79"/>
  <c r="L79" s="1"/>
  <c r="J81"/>
  <c r="L81" s="1"/>
  <c r="J83"/>
  <c r="L83" s="1"/>
  <c r="J85"/>
  <c r="L85" s="1"/>
  <c r="J87"/>
  <c r="L87" s="1"/>
  <c r="J89"/>
  <c r="L89" s="1"/>
  <c r="J91"/>
  <c r="L91" s="1"/>
  <c r="J93"/>
  <c r="L93" s="1"/>
  <c r="J95"/>
  <c r="L95" s="1"/>
  <c r="F41"/>
  <c r="F43"/>
  <c r="F45"/>
  <c r="M45" s="1"/>
  <c r="F47"/>
  <c r="F49"/>
  <c r="F52"/>
  <c r="F54"/>
  <c r="M54" s="1"/>
  <c r="F56"/>
  <c r="F58"/>
  <c r="F60"/>
  <c r="F62"/>
  <c r="M62" s="1"/>
  <c r="F64"/>
  <c r="F66"/>
  <c r="F68"/>
  <c r="F70"/>
  <c r="M70" s="1"/>
  <c r="F72"/>
  <c r="F74"/>
  <c r="F76"/>
  <c r="F78"/>
  <c r="M78" s="1"/>
  <c r="F80"/>
  <c r="F82"/>
  <c r="F84"/>
  <c r="F86"/>
  <c r="M86" s="1"/>
  <c r="F88"/>
  <c r="F90"/>
  <c r="F92"/>
  <c r="F94"/>
  <c r="M94" s="1"/>
  <c r="L41"/>
  <c r="L43"/>
  <c r="M43" s="1"/>
  <c r="L45"/>
  <c r="L47"/>
  <c r="L49"/>
  <c r="L52"/>
  <c r="M52" s="1"/>
  <c r="L54"/>
  <c r="L56"/>
  <c r="L58"/>
  <c r="L60"/>
  <c r="M60" s="1"/>
  <c r="L62"/>
  <c r="L64"/>
  <c r="L66"/>
  <c r="L68"/>
  <c r="M68" s="1"/>
  <c r="L70"/>
  <c r="L72"/>
  <c r="L74"/>
  <c r="L76"/>
  <c r="M76" s="1"/>
  <c r="L78"/>
  <c r="L80"/>
  <c r="L82"/>
  <c r="L84"/>
  <c r="M84" s="1"/>
  <c r="L86"/>
  <c r="L88"/>
  <c r="L90"/>
  <c r="L92"/>
  <c r="M92" s="1"/>
  <c r="L94"/>
  <c r="F42"/>
  <c r="M42" s="1"/>
  <c r="F44"/>
  <c r="M44" s="1"/>
  <c r="F46"/>
  <c r="M46" s="1"/>
  <c r="F48"/>
  <c r="M48" s="1"/>
  <c r="F50"/>
  <c r="M50" s="1"/>
  <c r="F51"/>
  <c r="M51" s="1"/>
  <c r="F53"/>
  <c r="M53" s="1"/>
  <c r="F55"/>
  <c r="M55" s="1"/>
  <c r="F57"/>
  <c r="M57" s="1"/>
  <c r="F59"/>
  <c r="M59" s="1"/>
  <c r="F61"/>
  <c r="M61" s="1"/>
  <c r="F63"/>
  <c r="M63" s="1"/>
  <c r="F65"/>
  <c r="M65" s="1"/>
  <c r="F67"/>
  <c r="M67" s="1"/>
  <c r="F69"/>
  <c r="M69" s="1"/>
  <c r="F71"/>
  <c r="M71" s="1"/>
  <c r="F73"/>
  <c r="M73" s="1"/>
  <c r="F75"/>
  <c r="M75" s="1"/>
  <c r="F77"/>
  <c r="M77" s="1"/>
  <c r="F79"/>
  <c r="M79" s="1"/>
  <c r="F81"/>
  <c r="M81" s="1"/>
  <c r="F83"/>
  <c r="M83" s="1"/>
  <c r="F85"/>
  <c r="M85" s="1"/>
  <c r="F87"/>
  <c r="M87" s="1"/>
  <c r="F89"/>
  <c r="M89" s="1"/>
  <c r="F91"/>
  <c r="M91" s="1"/>
  <c r="F93"/>
  <c r="M93" s="1"/>
  <c r="F95"/>
  <c r="M95" s="1"/>
  <c r="L16"/>
  <c r="K18"/>
  <c r="E16"/>
  <c r="F17"/>
  <c r="J17"/>
  <c r="L17" s="1"/>
  <c r="J19"/>
  <c r="L19" s="1"/>
  <c r="M19" s="1"/>
  <c r="F20"/>
  <c r="J20"/>
  <c r="L20" s="1"/>
  <c r="F21"/>
  <c r="J21"/>
  <c r="L21" s="1"/>
  <c r="F22"/>
  <c r="J22"/>
  <c r="L22" s="1"/>
  <c r="F23"/>
  <c r="J23"/>
  <c r="L23" s="1"/>
  <c r="F24"/>
  <c r="J24"/>
  <c r="L24" s="1"/>
  <c r="F25"/>
  <c r="J25"/>
  <c r="L25" s="1"/>
  <c r="F26"/>
  <c r="J26"/>
  <c r="L26" s="1"/>
  <c r="F27"/>
  <c r="J27"/>
  <c r="L27" s="1"/>
  <c r="J28"/>
  <c r="L28" s="1"/>
  <c r="M28" s="1"/>
  <c r="F29"/>
  <c r="J29"/>
  <c r="L29" s="1"/>
  <c r="F30"/>
  <c r="J30"/>
  <c r="L30" s="1"/>
  <c r="F31"/>
  <c r="J31"/>
  <c r="L31" s="1"/>
  <c r="F32"/>
  <c r="J32"/>
  <c r="L32" s="1"/>
  <c r="F33"/>
  <c r="J33"/>
  <c r="L33" s="1"/>
  <c r="F34"/>
  <c r="J34"/>
  <c r="L34" s="1"/>
  <c r="F35"/>
  <c r="J35"/>
  <c r="L35" s="1"/>
  <c r="F36"/>
  <c r="J36"/>
  <c r="L36" s="1"/>
  <c r="F37"/>
  <c r="J37"/>
  <c r="L37" s="1"/>
  <c r="F38"/>
  <c r="J38"/>
  <c r="L38" s="1"/>
  <c r="F39"/>
  <c r="J39"/>
  <c r="L39" s="1"/>
  <c r="F40"/>
  <c r="M40" s="1"/>
  <c r="M39" l="1"/>
  <c r="M38"/>
  <c r="M37"/>
  <c r="M36"/>
  <c r="M35"/>
  <c r="M34"/>
  <c r="M33"/>
  <c r="M32"/>
  <c r="M31"/>
  <c r="M30"/>
  <c r="M29"/>
  <c r="M27"/>
  <c r="M23"/>
  <c r="M17"/>
  <c r="M90"/>
  <c r="M82"/>
  <c r="M74"/>
  <c r="M66"/>
  <c r="M58"/>
  <c r="M49"/>
  <c r="M41"/>
  <c r="M26"/>
  <c r="M25"/>
  <c r="M24"/>
  <c r="M22"/>
  <c r="M21"/>
  <c r="M20"/>
  <c r="M88"/>
  <c r="M80"/>
  <c r="M72"/>
  <c r="M64"/>
  <c r="M56"/>
  <c r="M47"/>
  <c r="F16"/>
  <c r="M16" s="1"/>
  <c r="L18"/>
  <c r="M18" s="1"/>
</calcChain>
</file>

<file path=xl/sharedStrings.xml><?xml version="1.0" encoding="utf-8"?>
<sst xmlns="http://schemas.openxmlformats.org/spreadsheetml/2006/main" count="118" uniqueCount="112">
  <si>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</si>
  <si>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</si>
  <si>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</si>
  <si>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Tháng: 11 năm 2014</t>
  </si>
  <si>
    <t xml:space="preserve">Giá tiền điện sinh hoạt: </t>
  </si>
  <si>
    <t>0-&gt;100 kw/h</t>
  </si>
  <si>
    <t>1.388đ</t>
  </si>
  <si>
    <t>401-&gt;600 kw/h</t>
  </si>
  <si>
    <t>2.082đ</t>
  </si>
  <si>
    <t>101-&gt;200 kw/h</t>
  </si>
  <si>
    <t>1.433đ</t>
  </si>
  <si>
    <t>601-&gt;800kw/h</t>
  </si>
  <si>
    <t>2.324đ</t>
  </si>
  <si>
    <t>201-&gt;400 kw/h</t>
  </si>
  <si>
    <t>1.660đ</t>
  </si>
  <si>
    <t>801-&gt;…..kw/h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</si>
  <si>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</si>
  <si>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</si>
  <si>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</si>
  <si>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</si>
  <si>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</si>
  <si>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</si>
  <si>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</si>
  <si>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</si>
  <si>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Ký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</si>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</sst>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8" fillId="0" borderId="0" xfId="1" applyNumberFormat="1" applyFont="1" applyAlignment="1"/>
    <xf numFmtId="0" fontId="8" fillId="0" borderId="0" xfId="0" applyFont="1" applyAlignment="1"/>
    <xf numFmtId="164" fontId="2" fillId="0" borderId="0" xfId="1" applyNumberFormat="1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12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12" fillId="0" borderId="0" xfId="0" applyFont="1" applyAlignment="1"/>
    <xf numFmtId="164" fontId="1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164" fontId="12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0" fontId="1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0" xfId="0" applyFont="1"/>
    <xf numFmtId="3" fontId="15" fillId="0" borderId="15" xfId="0" applyNumberFormat="1" applyFont="1" applyFill="1" applyBorder="1" applyAlignment="1">
      <alignment horizontal="right" vertical="center" wrapText="1"/>
    </xf>
    <xf numFmtId="0" fontId="16" fillId="2" borderId="0" xfId="0" applyFont="1" applyFill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0" fontId="16" fillId="0" borderId="0" xfId="0" applyFont="1" applyFill="1"/>
    <xf numFmtId="0" fontId="10" fillId="2" borderId="0" xfId="0" applyFont="1" applyFill="1" applyAlignment="1"/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3" fontId="16" fillId="0" borderId="0" xfId="0" applyNumberFormat="1" applyFont="1"/>
    <xf numFmtId="0" fontId="16" fillId="0" borderId="0" xfId="0" applyFont="1" applyAlignment="1">
      <alignment horizontal="center" vertical="center"/>
    </xf>
    <xf numFmtId="3" fontId="15" fillId="0" borderId="5" xfId="0" applyNumberFormat="1" applyFont="1" applyFill="1" applyBorder="1" applyAlignment="1" applyProtection="1">
      <alignment vertical="center"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vertical="center" wrapText="1"/>
      <protection hidden="1"/>
    </xf>
    <xf numFmtId="164" fontId="15" fillId="0" borderId="5" xfId="1" applyNumberFormat="1" applyFont="1" applyFill="1" applyBorder="1" applyAlignment="1" applyProtection="1">
      <alignment vertical="center" wrapText="1"/>
      <protection hidden="1"/>
    </xf>
    <xf numFmtId="1" fontId="14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15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15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5" xfId="0" applyFont="1" applyBorder="1" applyProtection="1"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3" fontId="15" fillId="2" borderId="5" xfId="0" applyNumberFormat="1" applyFont="1" applyFill="1" applyBorder="1" applyAlignment="1" applyProtection="1">
      <alignment horizontal="right" vertical="center" wrapText="1"/>
      <protection hidden="1"/>
    </xf>
    <xf numFmtId="0" fontId="16" fillId="2" borderId="5" xfId="0" applyFont="1" applyFill="1" applyBorder="1" applyProtection="1">
      <protection hidden="1"/>
    </xf>
    <xf numFmtId="3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5" xfId="0" applyFont="1" applyBorder="1" applyProtection="1">
      <protection hidden="1"/>
    </xf>
    <xf numFmtId="3" fontId="8" fillId="2" borderId="5" xfId="0" applyNumberFormat="1" applyFont="1" applyFill="1" applyBorder="1" applyAlignment="1" applyProtection="1">
      <alignment horizontal="right" vertical="center" wrapText="1"/>
      <protection hidden="1"/>
    </xf>
    <xf numFmtId="0" fontId="10" fillId="2" borderId="5" xfId="0" applyFont="1" applyFill="1" applyBorder="1" applyProtection="1"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0" fontId="10" fillId="2" borderId="5" xfId="0" applyFont="1" applyFill="1" applyBorder="1" applyAlignment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8"/>
  <sheetViews>
    <sheetView tabSelected="1" topLeftCell="A13" workbookViewId="0">
      <selection activeCell="M42" sqref="M42"/>
    </sheetView>
  </sheetViews>
  <sheetFormatPr defaultRowHeight="15.75"/>
  <cols>
    <col min="1" max="1" width="9" style="17" customWidth="1"/>
    <col min="2" max="2" width="8.5703125" style="59" customWidth="1"/>
    <col min="3" max="3" width="8.42578125" style="59" customWidth="1"/>
    <col min="4" max="4" width="8.7109375" style="74" customWidth="1"/>
    <col min="5" max="5" width="11.140625" style="17" customWidth="1"/>
    <col min="6" max="6" width="9.85546875" style="17" customWidth="1"/>
    <col min="7" max="7" width="6.85546875" style="59" customWidth="1"/>
    <col min="8" max="8" width="6.85546875" style="75" customWidth="1"/>
    <col min="9" max="9" width="7.42578125" style="75" hidden="1" customWidth="1"/>
    <col min="10" max="10" width="7.7109375" style="76" customWidth="1"/>
    <col min="11" max="11" width="6.85546875" style="76" customWidth="1"/>
    <col min="12" max="12" width="11.85546875" style="17" customWidth="1"/>
    <col min="13" max="13" width="13.140625" style="17" customWidth="1"/>
    <col min="14" max="14" width="8.42578125" style="17" hidden="1" customWidth="1"/>
    <col min="15" max="15" width="3.28515625" style="17" hidden="1" customWidth="1"/>
    <col min="16" max="16" width="10.140625" style="17" hidden="1" customWidth="1"/>
    <col min="17" max="17" width="20.85546875" style="59" customWidth="1"/>
    <col min="18" max="16384" width="9.140625" style="59"/>
  </cols>
  <sheetData>
    <row r="1" spans="1:18" s="6" customFormat="1" ht="16.5">
      <c r="A1" s="1" t="s">
        <v>0</v>
      </c>
      <c r="B1" s="1"/>
      <c r="C1" s="1"/>
      <c r="D1" s="1"/>
      <c r="E1" s="1"/>
      <c r="F1" s="1"/>
      <c r="G1" s="2"/>
      <c r="H1" s="3"/>
      <c r="I1" s="3"/>
      <c r="J1" s="4"/>
      <c r="K1" s="4"/>
      <c r="L1" s="5"/>
      <c r="M1" s="5"/>
      <c r="N1" s="5"/>
      <c r="O1" s="5"/>
      <c r="P1" s="5"/>
    </row>
    <row r="2" spans="1:18" s="6" customFormat="1" ht="16.5">
      <c r="A2" s="7" t="s">
        <v>1</v>
      </c>
      <c r="B2" s="7"/>
      <c r="C2" s="7"/>
      <c r="D2" s="7"/>
      <c r="E2" s="7"/>
      <c r="F2" s="7"/>
      <c r="G2" s="8"/>
      <c r="H2" s="9"/>
      <c r="I2" s="9"/>
      <c r="J2" s="4"/>
      <c r="K2" s="4"/>
      <c r="L2" s="5"/>
      <c r="M2" s="5"/>
      <c r="N2" s="5"/>
      <c r="O2" s="5"/>
      <c r="P2" s="5"/>
    </row>
    <row r="3" spans="1:18" s="14" customFormat="1" ht="20.25">
      <c r="A3" s="10"/>
      <c r="B3" s="11"/>
      <c r="C3" s="11"/>
      <c r="D3" s="12"/>
      <c r="E3" s="13"/>
      <c r="F3" s="13"/>
      <c r="H3" s="15"/>
      <c r="I3" s="15"/>
      <c r="J3" s="16"/>
      <c r="K3" s="16"/>
      <c r="L3" s="17"/>
      <c r="M3" s="17"/>
      <c r="N3" s="17"/>
      <c r="O3" s="17"/>
      <c r="P3" s="17"/>
    </row>
    <row r="4" spans="1:18" s="14" customFormat="1" ht="2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8" s="14" customFormat="1" ht="18.7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8" s="14" customFormat="1" ht="18.75">
      <c r="A6" s="17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8" s="14" customFormat="1" ht="18.75">
      <c r="A7" s="2" t="s">
        <v>4</v>
      </c>
      <c r="B7" s="2"/>
      <c r="C7" s="2"/>
      <c r="D7" s="23"/>
      <c r="E7" s="5"/>
      <c r="F7" s="24" t="s">
        <v>5</v>
      </c>
      <c r="G7" s="24"/>
      <c r="H7" s="25" t="s">
        <v>6</v>
      </c>
      <c r="I7" s="26"/>
      <c r="J7" s="25"/>
      <c r="K7" s="24" t="s">
        <v>7</v>
      </c>
      <c r="L7" s="24"/>
      <c r="M7" s="25" t="s">
        <v>8</v>
      </c>
      <c r="N7" s="25" t="s">
        <v>8</v>
      </c>
      <c r="O7" s="27"/>
      <c r="P7" s="27"/>
      <c r="Q7" s="25"/>
    </row>
    <row r="8" spans="1:18" s="14" customFormat="1" ht="18.75">
      <c r="A8" s="17"/>
      <c r="B8" s="28"/>
      <c r="C8" s="28"/>
      <c r="D8" s="29"/>
      <c r="E8" s="27"/>
      <c r="F8" s="24" t="s">
        <v>9</v>
      </c>
      <c r="G8" s="24"/>
      <c r="H8" s="25" t="s">
        <v>10</v>
      </c>
      <c r="I8" s="26"/>
      <c r="J8" s="25"/>
      <c r="K8" s="24" t="s">
        <v>11</v>
      </c>
      <c r="L8" s="24"/>
      <c r="M8" s="25" t="s">
        <v>12</v>
      </c>
      <c r="N8" s="25" t="s">
        <v>12</v>
      </c>
      <c r="O8" s="27"/>
      <c r="P8" s="27"/>
      <c r="Q8" s="25"/>
    </row>
    <row r="9" spans="1:18" s="14" customFormat="1" ht="18.75">
      <c r="A9" s="17"/>
      <c r="B9" s="28"/>
      <c r="C9" s="28"/>
      <c r="D9" s="29"/>
      <c r="E9" s="27"/>
      <c r="F9" s="24" t="s">
        <v>13</v>
      </c>
      <c r="G9" s="24"/>
      <c r="H9" s="25" t="s">
        <v>14</v>
      </c>
      <c r="I9" s="26"/>
      <c r="J9" s="25"/>
      <c r="K9" s="24" t="s">
        <v>15</v>
      </c>
      <c r="L9" s="24"/>
      <c r="M9" s="25" t="s">
        <v>16</v>
      </c>
      <c r="N9" s="25" t="s">
        <v>16</v>
      </c>
      <c r="O9" s="27"/>
      <c r="P9" s="27"/>
      <c r="Q9" s="25"/>
    </row>
    <row r="10" spans="1:18" s="6" customFormat="1" ht="16.5">
      <c r="A10" s="30" t="s">
        <v>17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 s="6" customFormat="1" ht="16.5">
      <c r="A11" s="30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5"/>
      <c r="O11" s="5"/>
      <c r="P11" s="5"/>
    </row>
    <row r="12" spans="1:18" s="6" customFormat="1" ht="19.5">
      <c r="A12" s="31" t="s">
        <v>19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  <c r="P12" s="32"/>
    </row>
    <row r="13" spans="1:18" s="14" customFormat="1" ht="15.75" customHeight="1">
      <c r="A13" s="17"/>
      <c r="B13" s="33"/>
      <c r="C13" s="33"/>
      <c r="D13" s="34"/>
      <c r="E13" s="35"/>
      <c r="F13" s="35"/>
      <c r="G13" s="33"/>
      <c r="H13" s="36"/>
      <c r="I13" s="36"/>
      <c r="J13" s="37"/>
      <c r="K13" s="37"/>
      <c r="L13" s="35"/>
      <c r="M13" s="35"/>
      <c r="N13" s="35"/>
      <c r="O13" s="35"/>
      <c r="P13" s="35"/>
    </row>
    <row r="14" spans="1:18" s="14" customFormat="1" ht="19.5" thickBot="1">
      <c r="A14" s="38" t="s">
        <v>20</v>
      </c>
      <c r="B14" s="39" t="s">
        <v>21</v>
      </c>
      <c r="C14" s="40"/>
      <c r="D14" s="40"/>
      <c r="E14" s="40"/>
      <c r="F14" s="41"/>
      <c r="G14" s="42" t="s">
        <v>22</v>
      </c>
      <c r="H14" s="42"/>
      <c r="I14" s="42"/>
      <c r="J14" s="42"/>
      <c r="K14" s="42"/>
      <c r="L14" s="42"/>
      <c r="M14" s="43" t="s">
        <v>23</v>
      </c>
      <c r="N14" s="44"/>
      <c r="O14" s="44"/>
      <c r="P14" s="44"/>
      <c r="Q14" s="45" t="s">
        <v>24</v>
      </c>
    </row>
    <row r="15" spans="1:18" s="14" customFormat="1" ht="47.25">
      <c r="A15" s="46"/>
      <c r="B15" s="47" t="s">
        <v>25</v>
      </c>
      <c r="C15" s="48" t="s">
        <v>26</v>
      </c>
      <c r="D15" s="49" t="s">
        <v>27</v>
      </c>
      <c r="E15" s="50" t="s">
        <v>28</v>
      </c>
      <c r="F15" s="51" t="s">
        <v>29</v>
      </c>
      <c r="G15" s="52" t="s">
        <v>25</v>
      </c>
      <c r="H15" s="53" t="s">
        <v>26</v>
      </c>
      <c r="I15" s="53"/>
      <c r="J15" s="54" t="s">
        <v>30</v>
      </c>
      <c r="K15" s="54" t="s">
        <v>31</v>
      </c>
      <c r="L15" s="52" t="s">
        <v>28</v>
      </c>
      <c r="M15" s="55"/>
      <c r="N15" s="56"/>
      <c r="O15" s="56"/>
      <c r="P15" s="56"/>
      <c r="Q15" s="57"/>
    </row>
    <row r="16" spans="1:18" ht="18.75" customHeight="1">
      <c r="A16" s="78" t="s">
        <v>32</v>
      </c>
      <c r="B16" s="79">
        <v>25237</v>
      </c>
      <c r="C16" s="79">
        <v>25392</v>
      </c>
      <c r="D16" s="80">
        <f>C16-B16</f>
        <v>155</v>
      </c>
      <c r="E16" s="77">
        <f>ROUND(IF(D16&gt;=800,(D16-800)*2399+2324*200+2082*200+1660*200+1433*100+100*1388,IF(D16&gt;=600,(D16-600)*2324+200*2082+200*1660+100*1433+100*1388,IF(D16&gt;=400,(D16-400)*2082+200*1660+100*1433+100*1388,IF(D16&gt;=200,(D16-200)*1660+100*1433+100*1388,IF(D16&gt;=100,(D16-100)*1433+100*1388,D16*1388))))),-3)</f>
        <v>218000</v>
      </c>
      <c r="F16" s="77">
        <f>ROUND(E16*10%,-3)</f>
        <v>22000</v>
      </c>
      <c r="G16" s="79">
        <v>6585</v>
      </c>
      <c r="H16" s="79">
        <v>6622</v>
      </c>
      <c r="I16" s="81">
        <f>H16-G16</f>
        <v>37</v>
      </c>
      <c r="J16" s="82">
        <f>IF(I16&lt;=32,I16,32)</f>
        <v>32</v>
      </c>
      <c r="K16" s="83">
        <f>IF(I16&gt;32,I16-32,0)</f>
        <v>5</v>
      </c>
      <c r="L16" s="84">
        <f>ROUND((J16*6000+K16*13000),-3)</f>
        <v>257000</v>
      </c>
      <c r="M16" s="84">
        <f>ROUND(E16+F16+L16,-3)</f>
        <v>497000</v>
      </c>
      <c r="N16" s="84">
        <v>2100</v>
      </c>
      <c r="O16" s="84">
        <v>11</v>
      </c>
      <c r="P16" s="84">
        <f>ROUND(N16*O16,-3)</f>
        <v>23000</v>
      </c>
      <c r="Q16" s="85"/>
    </row>
    <row r="17" spans="1:18" ht="18.75" customHeight="1">
      <c r="A17" s="78" t="s">
        <v>33</v>
      </c>
      <c r="B17" s="79">
        <v>29503</v>
      </c>
      <c r="C17" s="79">
        <v>29686</v>
      </c>
      <c r="D17" s="80">
        <f t="shared" ref="D17:D80" si="0">C17-B17</f>
        <v>183</v>
      </c>
      <c r="E17" s="77">
        <f t="shared" ref="E17:E80" si="1">ROUND(IF(D17&gt;=800,(D17-800)*2399+2324*200+2082*200+1660*200+1433*100+100*1388,IF(D17&gt;=600,(D17-600)*2324+200*2082+200*1660+100*1433+100*1388,IF(D17&gt;=400,(D17-400)*2082+200*1660+100*1433+100*1388,IF(D17&gt;=200,(D17-200)*1660+100*1433+100*1388,IF(D17&gt;=100,(D17-100)*1433+100*1388,D17*1388))))),-3)</f>
        <v>258000</v>
      </c>
      <c r="F17" s="77">
        <f t="shared" ref="F17:F80" si="2">ROUND(E17*10%,-3)</f>
        <v>26000</v>
      </c>
      <c r="G17" s="79">
        <v>6048</v>
      </c>
      <c r="H17" s="79">
        <v>6081</v>
      </c>
      <c r="I17" s="81">
        <f t="shared" ref="I17:I80" si="3">H17-G17</f>
        <v>33</v>
      </c>
      <c r="J17" s="82">
        <f t="shared" ref="J17:J80" si="4">IF(I17&lt;=32,I17,32)</f>
        <v>32</v>
      </c>
      <c r="K17" s="83">
        <f t="shared" ref="K17:K80" si="5">IF(I17&gt;32,I17-32,0)</f>
        <v>1</v>
      </c>
      <c r="L17" s="84">
        <f t="shared" ref="L17:L80" si="6">ROUND((J17*6000+K17*13000),-3)</f>
        <v>205000</v>
      </c>
      <c r="M17" s="84">
        <f t="shared" ref="M17:M80" si="7">ROUND(E17+F17+L17,-3)</f>
        <v>489000</v>
      </c>
      <c r="N17" s="84">
        <v>2100</v>
      </c>
      <c r="O17" s="84">
        <v>18</v>
      </c>
      <c r="P17" s="84">
        <v>65000</v>
      </c>
      <c r="Q17" s="85"/>
      <c r="R17" s="60"/>
    </row>
    <row r="18" spans="1:18" ht="18.75" customHeight="1">
      <c r="A18" s="78" t="s">
        <v>34</v>
      </c>
      <c r="B18" s="79">
        <v>31526</v>
      </c>
      <c r="C18" s="79">
        <v>31687</v>
      </c>
      <c r="D18" s="80">
        <f t="shared" si="0"/>
        <v>161</v>
      </c>
      <c r="E18" s="77">
        <f t="shared" si="1"/>
        <v>226000</v>
      </c>
      <c r="F18" s="77">
        <f t="shared" si="2"/>
        <v>23000</v>
      </c>
      <c r="G18" s="79">
        <v>7040</v>
      </c>
      <c r="H18" s="79">
        <v>7087</v>
      </c>
      <c r="I18" s="81">
        <f t="shared" si="3"/>
        <v>47</v>
      </c>
      <c r="J18" s="82">
        <f t="shared" si="4"/>
        <v>32</v>
      </c>
      <c r="K18" s="83">
        <f t="shared" si="5"/>
        <v>15</v>
      </c>
      <c r="L18" s="84">
        <f t="shared" si="6"/>
        <v>387000</v>
      </c>
      <c r="M18" s="84">
        <f t="shared" si="7"/>
        <v>636000</v>
      </c>
      <c r="N18" s="84">
        <v>2100</v>
      </c>
      <c r="O18" s="84">
        <v>52</v>
      </c>
      <c r="P18" s="84">
        <v>35000</v>
      </c>
      <c r="Q18" s="85"/>
    </row>
    <row r="19" spans="1:18" ht="18.75" customHeight="1">
      <c r="A19" s="78" t="s">
        <v>35</v>
      </c>
      <c r="B19" s="79">
        <v>19579</v>
      </c>
      <c r="C19" s="79">
        <v>19746</v>
      </c>
      <c r="D19" s="80">
        <f t="shared" si="0"/>
        <v>167</v>
      </c>
      <c r="E19" s="77">
        <f t="shared" si="1"/>
        <v>235000</v>
      </c>
      <c r="F19" s="77">
        <f t="shared" si="2"/>
        <v>24000</v>
      </c>
      <c r="G19" s="79">
        <v>5968</v>
      </c>
      <c r="H19" s="79">
        <v>6002</v>
      </c>
      <c r="I19" s="81">
        <f t="shared" si="3"/>
        <v>34</v>
      </c>
      <c r="J19" s="82">
        <f t="shared" si="4"/>
        <v>32</v>
      </c>
      <c r="K19" s="83">
        <f t="shared" si="5"/>
        <v>2</v>
      </c>
      <c r="L19" s="84">
        <f t="shared" si="6"/>
        <v>218000</v>
      </c>
      <c r="M19" s="84">
        <f t="shared" si="7"/>
        <v>477000</v>
      </c>
      <c r="N19" s="84">
        <v>2100</v>
      </c>
      <c r="O19" s="84">
        <v>34</v>
      </c>
      <c r="P19" s="84">
        <v>10000</v>
      </c>
      <c r="Q19" s="85"/>
    </row>
    <row r="20" spans="1:18" s="61" customFormat="1" ht="18.75" customHeight="1">
      <c r="A20" s="86" t="s">
        <v>36</v>
      </c>
      <c r="B20" s="79">
        <v>7252</v>
      </c>
      <c r="C20" s="79">
        <v>7429</v>
      </c>
      <c r="D20" s="80">
        <f t="shared" si="0"/>
        <v>177</v>
      </c>
      <c r="E20" s="77">
        <f t="shared" si="1"/>
        <v>249000</v>
      </c>
      <c r="F20" s="77">
        <f t="shared" si="2"/>
        <v>25000</v>
      </c>
      <c r="G20" s="79">
        <v>7314</v>
      </c>
      <c r="H20" s="79">
        <v>7359</v>
      </c>
      <c r="I20" s="81">
        <f t="shared" si="3"/>
        <v>45</v>
      </c>
      <c r="J20" s="82">
        <f t="shared" si="4"/>
        <v>32</v>
      </c>
      <c r="K20" s="83">
        <f t="shared" si="5"/>
        <v>13</v>
      </c>
      <c r="L20" s="84">
        <f t="shared" si="6"/>
        <v>361000</v>
      </c>
      <c r="M20" s="84">
        <f t="shared" si="7"/>
        <v>635000</v>
      </c>
      <c r="N20" s="84">
        <v>2100</v>
      </c>
      <c r="O20" s="87">
        <v>16</v>
      </c>
      <c r="P20" s="84">
        <v>35000</v>
      </c>
      <c r="Q20" s="88"/>
    </row>
    <row r="21" spans="1:18" ht="18.75" customHeight="1">
      <c r="A21" s="78" t="s">
        <v>37</v>
      </c>
      <c r="B21" s="79">
        <v>25714</v>
      </c>
      <c r="C21" s="79">
        <v>25875</v>
      </c>
      <c r="D21" s="80">
        <f t="shared" si="0"/>
        <v>161</v>
      </c>
      <c r="E21" s="77">
        <f t="shared" si="1"/>
        <v>226000</v>
      </c>
      <c r="F21" s="77">
        <f t="shared" si="2"/>
        <v>23000</v>
      </c>
      <c r="G21" s="79">
        <v>1652</v>
      </c>
      <c r="H21" s="79">
        <v>1682</v>
      </c>
      <c r="I21" s="81">
        <f t="shared" si="3"/>
        <v>30</v>
      </c>
      <c r="J21" s="82">
        <f t="shared" si="4"/>
        <v>30</v>
      </c>
      <c r="K21" s="83">
        <f t="shared" si="5"/>
        <v>0</v>
      </c>
      <c r="L21" s="84">
        <f t="shared" si="6"/>
        <v>180000</v>
      </c>
      <c r="M21" s="84">
        <f t="shared" si="7"/>
        <v>429000</v>
      </c>
      <c r="N21" s="84">
        <v>2100</v>
      </c>
      <c r="O21" s="84">
        <v>67</v>
      </c>
      <c r="P21" s="84">
        <v>60000</v>
      </c>
      <c r="Q21" s="85"/>
    </row>
    <row r="22" spans="1:18" s="62" customFormat="1" ht="18.75" customHeight="1">
      <c r="A22" s="78" t="s">
        <v>38</v>
      </c>
      <c r="B22" s="79">
        <v>26623</v>
      </c>
      <c r="C22" s="79">
        <v>26769</v>
      </c>
      <c r="D22" s="80">
        <f t="shared" si="0"/>
        <v>146</v>
      </c>
      <c r="E22" s="77">
        <f t="shared" si="1"/>
        <v>205000</v>
      </c>
      <c r="F22" s="77">
        <f t="shared" si="2"/>
        <v>21000</v>
      </c>
      <c r="G22" s="79">
        <v>6324</v>
      </c>
      <c r="H22" s="79">
        <v>6344</v>
      </c>
      <c r="I22" s="81">
        <f t="shared" si="3"/>
        <v>20</v>
      </c>
      <c r="J22" s="82">
        <f t="shared" si="4"/>
        <v>20</v>
      </c>
      <c r="K22" s="83">
        <f t="shared" si="5"/>
        <v>0</v>
      </c>
      <c r="L22" s="84">
        <f t="shared" si="6"/>
        <v>120000</v>
      </c>
      <c r="M22" s="84">
        <f t="shared" si="7"/>
        <v>346000</v>
      </c>
      <c r="N22" s="84">
        <v>2100</v>
      </c>
      <c r="O22" s="89">
        <v>33</v>
      </c>
      <c r="P22" s="89">
        <v>30000</v>
      </c>
      <c r="Q22" s="90"/>
    </row>
    <row r="23" spans="1:18" s="63" customFormat="1" ht="18.75" customHeight="1">
      <c r="A23" s="86" t="s">
        <v>39</v>
      </c>
      <c r="B23" s="79">
        <v>27378</v>
      </c>
      <c r="C23" s="79">
        <v>27504</v>
      </c>
      <c r="D23" s="80">
        <f t="shared" si="0"/>
        <v>126</v>
      </c>
      <c r="E23" s="77">
        <f t="shared" si="1"/>
        <v>176000</v>
      </c>
      <c r="F23" s="77">
        <f t="shared" si="2"/>
        <v>18000</v>
      </c>
      <c r="G23" s="79">
        <v>1153</v>
      </c>
      <c r="H23" s="79">
        <v>1188</v>
      </c>
      <c r="I23" s="81">
        <f t="shared" si="3"/>
        <v>35</v>
      </c>
      <c r="J23" s="82">
        <f t="shared" si="4"/>
        <v>32</v>
      </c>
      <c r="K23" s="83">
        <f t="shared" si="5"/>
        <v>3</v>
      </c>
      <c r="L23" s="84">
        <f t="shared" si="6"/>
        <v>231000</v>
      </c>
      <c r="M23" s="84">
        <f t="shared" si="7"/>
        <v>425000</v>
      </c>
      <c r="N23" s="84">
        <v>2100</v>
      </c>
      <c r="O23" s="91">
        <v>11</v>
      </c>
      <c r="P23" s="91">
        <v>15000</v>
      </c>
      <c r="Q23" s="92"/>
    </row>
    <row r="24" spans="1:18" s="64" customFormat="1" ht="18.75" customHeight="1">
      <c r="A24" s="93" t="s">
        <v>40</v>
      </c>
      <c r="B24" s="79">
        <v>28363</v>
      </c>
      <c r="C24" s="79">
        <v>28583</v>
      </c>
      <c r="D24" s="80">
        <f t="shared" si="0"/>
        <v>220</v>
      </c>
      <c r="E24" s="77">
        <f t="shared" si="1"/>
        <v>315000</v>
      </c>
      <c r="F24" s="77">
        <f t="shared" si="2"/>
        <v>32000</v>
      </c>
      <c r="G24" s="79">
        <v>604</v>
      </c>
      <c r="H24" s="79">
        <v>633</v>
      </c>
      <c r="I24" s="81">
        <f t="shared" si="3"/>
        <v>29</v>
      </c>
      <c r="J24" s="82">
        <f t="shared" si="4"/>
        <v>29</v>
      </c>
      <c r="K24" s="83">
        <f t="shared" si="5"/>
        <v>0</v>
      </c>
      <c r="L24" s="84">
        <f t="shared" si="6"/>
        <v>174000</v>
      </c>
      <c r="M24" s="84">
        <f t="shared" si="7"/>
        <v>521000</v>
      </c>
      <c r="N24" s="84">
        <v>2100</v>
      </c>
      <c r="O24" s="89">
        <v>11</v>
      </c>
      <c r="P24" s="89">
        <v>30000</v>
      </c>
      <c r="Q24" s="94"/>
    </row>
    <row r="25" spans="1:18" s="62" customFormat="1" ht="18.75" customHeight="1">
      <c r="A25" s="78" t="s">
        <v>41</v>
      </c>
      <c r="B25" s="79">
        <v>31282</v>
      </c>
      <c r="C25" s="79">
        <v>31431</v>
      </c>
      <c r="D25" s="80">
        <f t="shared" si="0"/>
        <v>149</v>
      </c>
      <c r="E25" s="77">
        <f t="shared" si="1"/>
        <v>209000</v>
      </c>
      <c r="F25" s="77">
        <f t="shared" si="2"/>
        <v>21000</v>
      </c>
      <c r="G25" s="79">
        <v>1544</v>
      </c>
      <c r="H25" s="79">
        <v>1576</v>
      </c>
      <c r="I25" s="81">
        <f t="shared" si="3"/>
        <v>32</v>
      </c>
      <c r="J25" s="82">
        <f t="shared" si="4"/>
        <v>32</v>
      </c>
      <c r="K25" s="83">
        <f t="shared" si="5"/>
        <v>0</v>
      </c>
      <c r="L25" s="84">
        <f t="shared" si="6"/>
        <v>192000</v>
      </c>
      <c r="M25" s="84">
        <f t="shared" si="7"/>
        <v>422000</v>
      </c>
      <c r="N25" s="84">
        <v>2100</v>
      </c>
      <c r="O25" s="89">
        <v>28</v>
      </c>
      <c r="P25" s="89">
        <v>20000</v>
      </c>
      <c r="Q25" s="90"/>
    </row>
    <row r="26" spans="1:18" s="63" customFormat="1" ht="18.75" customHeight="1">
      <c r="A26" s="86" t="s">
        <v>42</v>
      </c>
      <c r="B26" s="79">
        <v>29004</v>
      </c>
      <c r="C26" s="79">
        <v>29214</v>
      </c>
      <c r="D26" s="80">
        <f t="shared" si="0"/>
        <v>210</v>
      </c>
      <c r="E26" s="77">
        <f t="shared" si="1"/>
        <v>299000</v>
      </c>
      <c r="F26" s="77">
        <f t="shared" si="2"/>
        <v>30000</v>
      </c>
      <c r="G26" s="79">
        <v>970</v>
      </c>
      <c r="H26" s="79">
        <v>1003</v>
      </c>
      <c r="I26" s="81">
        <f t="shared" si="3"/>
        <v>33</v>
      </c>
      <c r="J26" s="82">
        <f t="shared" si="4"/>
        <v>32</v>
      </c>
      <c r="K26" s="83">
        <f t="shared" si="5"/>
        <v>1</v>
      </c>
      <c r="L26" s="84">
        <f t="shared" si="6"/>
        <v>205000</v>
      </c>
      <c r="M26" s="84">
        <f t="shared" si="7"/>
        <v>534000</v>
      </c>
      <c r="N26" s="84">
        <v>2100</v>
      </c>
      <c r="O26" s="91">
        <v>3</v>
      </c>
      <c r="P26" s="91">
        <v>25000</v>
      </c>
      <c r="Q26" s="92"/>
    </row>
    <row r="27" spans="1:18" s="64" customFormat="1" ht="18.75" customHeight="1">
      <c r="A27" s="93" t="s">
        <v>43</v>
      </c>
      <c r="B27" s="79">
        <v>29019</v>
      </c>
      <c r="C27" s="79">
        <v>29197</v>
      </c>
      <c r="D27" s="80">
        <f t="shared" si="0"/>
        <v>178</v>
      </c>
      <c r="E27" s="77">
        <f t="shared" si="1"/>
        <v>251000</v>
      </c>
      <c r="F27" s="77">
        <f t="shared" si="2"/>
        <v>25000</v>
      </c>
      <c r="G27" s="79">
        <v>4316</v>
      </c>
      <c r="H27" s="79">
        <v>4346</v>
      </c>
      <c r="I27" s="81">
        <f t="shared" si="3"/>
        <v>30</v>
      </c>
      <c r="J27" s="82">
        <f t="shared" si="4"/>
        <v>30</v>
      </c>
      <c r="K27" s="83">
        <f t="shared" si="5"/>
        <v>0</v>
      </c>
      <c r="L27" s="84">
        <f t="shared" si="6"/>
        <v>180000</v>
      </c>
      <c r="M27" s="84">
        <f t="shared" si="7"/>
        <v>456000</v>
      </c>
      <c r="N27" s="84">
        <v>2100</v>
      </c>
      <c r="O27" s="89">
        <v>44</v>
      </c>
      <c r="P27" s="89">
        <v>25000</v>
      </c>
      <c r="Q27" s="94"/>
    </row>
    <row r="28" spans="1:18" ht="18.75" customHeight="1">
      <c r="A28" s="78" t="s">
        <v>44</v>
      </c>
      <c r="B28" s="79">
        <v>26835</v>
      </c>
      <c r="C28" s="79">
        <v>26975</v>
      </c>
      <c r="D28" s="80">
        <f t="shared" si="0"/>
        <v>140</v>
      </c>
      <c r="E28" s="77">
        <f t="shared" si="1"/>
        <v>196000</v>
      </c>
      <c r="F28" s="77">
        <f t="shared" si="2"/>
        <v>20000</v>
      </c>
      <c r="G28" s="79">
        <v>6279</v>
      </c>
      <c r="H28" s="79">
        <v>6314</v>
      </c>
      <c r="I28" s="81">
        <f t="shared" si="3"/>
        <v>35</v>
      </c>
      <c r="J28" s="82">
        <f t="shared" si="4"/>
        <v>32</v>
      </c>
      <c r="K28" s="83">
        <f t="shared" si="5"/>
        <v>3</v>
      </c>
      <c r="L28" s="84">
        <f t="shared" si="6"/>
        <v>231000</v>
      </c>
      <c r="M28" s="84">
        <f t="shared" si="7"/>
        <v>447000</v>
      </c>
      <c r="N28" s="84">
        <v>2100</v>
      </c>
      <c r="O28" s="84">
        <v>9</v>
      </c>
      <c r="P28" s="84">
        <v>20000</v>
      </c>
      <c r="Q28" s="85"/>
    </row>
    <row r="29" spans="1:18" ht="18.75" customHeight="1">
      <c r="A29" s="78" t="s">
        <v>45</v>
      </c>
      <c r="B29" s="79">
        <v>28958</v>
      </c>
      <c r="C29" s="79">
        <v>29098</v>
      </c>
      <c r="D29" s="80">
        <f t="shared" si="0"/>
        <v>140</v>
      </c>
      <c r="E29" s="77">
        <f t="shared" si="1"/>
        <v>196000</v>
      </c>
      <c r="F29" s="77">
        <f t="shared" si="2"/>
        <v>20000</v>
      </c>
      <c r="G29" s="79">
        <v>6451</v>
      </c>
      <c r="H29" s="79">
        <v>6482</v>
      </c>
      <c r="I29" s="81">
        <f t="shared" si="3"/>
        <v>31</v>
      </c>
      <c r="J29" s="82">
        <f t="shared" si="4"/>
        <v>31</v>
      </c>
      <c r="K29" s="83">
        <f t="shared" si="5"/>
        <v>0</v>
      </c>
      <c r="L29" s="84">
        <f t="shared" si="6"/>
        <v>186000</v>
      </c>
      <c r="M29" s="84">
        <f t="shared" si="7"/>
        <v>402000</v>
      </c>
      <c r="N29" s="84">
        <v>2100</v>
      </c>
      <c r="O29" s="84">
        <v>32</v>
      </c>
      <c r="P29" s="84">
        <v>65000</v>
      </c>
      <c r="Q29" s="85"/>
    </row>
    <row r="30" spans="1:18" ht="18.75" customHeight="1">
      <c r="A30" s="78" t="s">
        <v>46</v>
      </c>
      <c r="B30" s="79">
        <v>22665</v>
      </c>
      <c r="C30" s="79">
        <v>22784</v>
      </c>
      <c r="D30" s="80">
        <f t="shared" si="0"/>
        <v>119</v>
      </c>
      <c r="E30" s="77">
        <f t="shared" si="1"/>
        <v>166000</v>
      </c>
      <c r="F30" s="77">
        <f t="shared" si="2"/>
        <v>17000</v>
      </c>
      <c r="G30" s="79">
        <v>6535</v>
      </c>
      <c r="H30" s="79">
        <v>6585</v>
      </c>
      <c r="I30" s="81">
        <f t="shared" si="3"/>
        <v>50</v>
      </c>
      <c r="J30" s="82">
        <f t="shared" si="4"/>
        <v>32</v>
      </c>
      <c r="K30" s="83">
        <f t="shared" si="5"/>
        <v>18</v>
      </c>
      <c r="L30" s="84">
        <f t="shared" si="6"/>
        <v>426000</v>
      </c>
      <c r="M30" s="84">
        <f t="shared" si="7"/>
        <v>609000</v>
      </c>
      <c r="N30" s="84">
        <v>2100</v>
      </c>
      <c r="O30" s="84">
        <v>4</v>
      </c>
      <c r="P30" s="84"/>
      <c r="Q30" s="85"/>
    </row>
    <row r="31" spans="1:18" s="65" customFormat="1" ht="18.75" customHeight="1">
      <c r="A31" s="93" t="s">
        <v>47</v>
      </c>
      <c r="B31" s="79">
        <v>25802</v>
      </c>
      <c r="C31" s="79">
        <v>26078</v>
      </c>
      <c r="D31" s="80">
        <f t="shared" si="0"/>
        <v>276</v>
      </c>
      <c r="E31" s="77">
        <f t="shared" si="1"/>
        <v>408000</v>
      </c>
      <c r="F31" s="77">
        <f t="shared" si="2"/>
        <v>41000</v>
      </c>
      <c r="G31" s="79">
        <v>995</v>
      </c>
      <c r="H31" s="79">
        <v>1021</v>
      </c>
      <c r="I31" s="81">
        <f t="shared" si="3"/>
        <v>26</v>
      </c>
      <c r="J31" s="82">
        <f t="shared" si="4"/>
        <v>26</v>
      </c>
      <c r="K31" s="83">
        <f t="shared" si="5"/>
        <v>0</v>
      </c>
      <c r="L31" s="84">
        <f t="shared" si="6"/>
        <v>156000</v>
      </c>
      <c r="M31" s="84">
        <f t="shared" si="7"/>
        <v>605000</v>
      </c>
      <c r="N31" s="84">
        <v>2100</v>
      </c>
      <c r="O31" s="84">
        <v>36</v>
      </c>
      <c r="P31" s="84">
        <v>55000</v>
      </c>
      <c r="Q31" s="95"/>
    </row>
    <row r="32" spans="1:18" s="62" customFormat="1" ht="18.75" customHeight="1">
      <c r="A32" s="78" t="s">
        <v>48</v>
      </c>
      <c r="B32" s="79">
        <v>31572</v>
      </c>
      <c r="C32" s="79">
        <v>31778</v>
      </c>
      <c r="D32" s="80">
        <f t="shared" si="0"/>
        <v>206</v>
      </c>
      <c r="E32" s="77">
        <f t="shared" si="1"/>
        <v>292000</v>
      </c>
      <c r="F32" s="77">
        <f t="shared" si="2"/>
        <v>29000</v>
      </c>
      <c r="G32" s="79">
        <v>609</v>
      </c>
      <c r="H32" s="79">
        <v>636</v>
      </c>
      <c r="I32" s="81">
        <f t="shared" si="3"/>
        <v>27</v>
      </c>
      <c r="J32" s="82">
        <f t="shared" si="4"/>
        <v>27</v>
      </c>
      <c r="K32" s="83">
        <f t="shared" si="5"/>
        <v>0</v>
      </c>
      <c r="L32" s="84">
        <f t="shared" si="6"/>
        <v>162000</v>
      </c>
      <c r="M32" s="84">
        <f t="shared" si="7"/>
        <v>483000</v>
      </c>
      <c r="N32" s="84">
        <v>2100</v>
      </c>
      <c r="O32" s="89">
        <v>28</v>
      </c>
      <c r="P32" s="89">
        <v>35000</v>
      </c>
      <c r="Q32" s="90"/>
    </row>
    <row r="33" spans="1:17" s="62" customFormat="1" ht="18.75" customHeight="1">
      <c r="A33" s="78" t="s">
        <v>49</v>
      </c>
      <c r="B33" s="79">
        <v>27035</v>
      </c>
      <c r="C33" s="79">
        <v>27268</v>
      </c>
      <c r="D33" s="80">
        <f t="shared" si="0"/>
        <v>233</v>
      </c>
      <c r="E33" s="77">
        <f t="shared" si="1"/>
        <v>337000</v>
      </c>
      <c r="F33" s="77">
        <f t="shared" si="2"/>
        <v>34000</v>
      </c>
      <c r="G33" s="79">
        <v>45</v>
      </c>
      <c r="H33" s="79">
        <v>77</v>
      </c>
      <c r="I33" s="81">
        <f t="shared" si="3"/>
        <v>32</v>
      </c>
      <c r="J33" s="82">
        <f t="shared" si="4"/>
        <v>32</v>
      </c>
      <c r="K33" s="83">
        <f t="shared" si="5"/>
        <v>0</v>
      </c>
      <c r="L33" s="84">
        <f t="shared" si="6"/>
        <v>192000</v>
      </c>
      <c r="M33" s="84">
        <f t="shared" si="7"/>
        <v>563000</v>
      </c>
      <c r="N33" s="84">
        <v>2100</v>
      </c>
      <c r="O33" s="89">
        <v>17</v>
      </c>
      <c r="P33" s="89">
        <v>20000</v>
      </c>
      <c r="Q33" s="90"/>
    </row>
    <row r="34" spans="1:17" ht="18.75" customHeight="1">
      <c r="A34" s="78" t="s">
        <v>50</v>
      </c>
      <c r="B34" s="79">
        <v>29420</v>
      </c>
      <c r="C34" s="79">
        <v>29582</v>
      </c>
      <c r="D34" s="80">
        <f t="shared" si="0"/>
        <v>162</v>
      </c>
      <c r="E34" s="77">
        <f t="shared" si="1"/>
        <v>228000</v>
      </c>
      <c r="F34" s="77">
        <f t="shared" si="2"/>
        <v>23000</v>
      </c>
      <c r="G34" s="79">
        <v>3268</v>
      </c>
      <c r="H34" s="79">
        <v>3308</v>
      </c>
      <c r="I34" s="81">
        <f t="shared" si="3"/>
        <v>40</v>
      </c>
      <c r="J34" s="82">
        <f t="shared" si="4"/>
        <v>32</v>
      </c>
      <c r="K34" s="83">
        <f t="shared" si="5"/>
        <v>8</v>
      </c>
      <c r="L34" s="84">
        <f t="shared" si="6"/>
        <v>296000</v>
      </c>
      <c r="M34" s="84">
        <f t="shared" si="7"/>
        <v>547000</v>
      </c>
      <c r="N34" s="84">
        <v>2100</v>
      </c>
      <c r="O34" s="84">
        <v>41</v>
      </c>
      <c r="P34" s="84"/>
      <c r="Q34" s="85"/>
    </row>
    <row r="35" spans="1:17" s="63" customFormat="1" ht="18.75" customHeight="1">
      <c r="A35" s="86" t="s">
        <v>51</v>
      </c>
      <c r="B35" s="79">
        <v>24384</v>
      </c>
      <c r="C35" s="79">
        <v>24598</v>
      </c>
      <c r="D35" s="80">
        <f t="shared" si="0"/>
        <v>214</v>
      </c>
      <c r="E35" s="77">
        <f t="shared" si="1"/>
        <v>305000</v>
      </c>
      <c r="F35" s="77">
        <f t="shared" si="2"/>
        <v>31000</v>
      </c>
      <c r="G35" s="79">
        <v>5889</v>
      </c>
      <c r="H35" s="79">
        <v>5936</v>
      </c>
      <c r="I35" s="81">
        <f t="shared" si="3"/>
        <v>47</v>
      </c>
      <c r="J35" s="82">
        <f t="shared" si="4"/>
        <v>32</v>
      </c>
      <c r="K35" s="83">
        <f t="shared" si="5"/>
        <v>15</v>
      </c>
      <c r="L35" s="84">
        <f t="shared" si="6"/>
        <v>387000</v>
      </c>
      <c r="M35" s="84">
        <f t="shared" si="7"/>
        <v>723000</v>
      </c>
      <c r="N35" s="84">
        <v>2100</v>
      </c>
      <c r="O35" s="91">
        <v>0</v>
      </c>
      <c r="P35" s="89">
        <v>45000</v>
      </c>
      <c r="Q35" s="92"/>
    </row>
    <row r="36" spans="1:17" s="65" customFormat="1" ht="18.75" customHeight="1">
      <c r="A36" s="93" t="s">
        <v>52</v>
      </c>
      <c r="B36" s="79">
        <v>7329</v>
      </c>
      <c r="C36" s="79">
        <v>7512</v>
      </c>
      <c r="D36" s="80">
        <f t="shared" si="0"/>
        <v>183</v>
      </c>
      <c r="E36" s="77">
        <f t="shared" si="1"/>
        <v>258000</v>
      </c>
      <c r="F36" s="77">
        <f t="shared" si="2"/>
        <v>26000</v>
      </c>
      <c r="G36" s="79">
        <v>1208</v>
      </c>
      <c r="H36" s="79">
        <v>1251</v>
      </c>
      <c r="I36" s="81">
        <f t="shared" si="3"/>
        <v>43</v>
      </c>
      <c r="J36" s="82">
        <f t="shared" si="4"/>
        <v>32</v>
      </c>
      <c r="K36" s="83">
        <f t="shared" si="5"/>
        <v>11</v>
      </c>
      <c r="L36" s="84">
        <f t="shared" si="6"/>
        <v>335000</v>
      </c>
      <c r="M36" s="84">
        <f t="shared" si="7"/>
        <v>619000</v>
      </c>
      <c r="N36" s="84">
        <v>2100</v>
      </c>
      <c r="O36" s="84">
        <v>59</v>
      </c>
      <c r="P36" s="84"/>
      <c r="Q36" s="95"/>
    </row>
    <row r="37" spans="1:17" ht="18.75" customHeight="1">
      <c r="A37" s="78" t="s">
        <v>53</v>
      </c>
      <c r="B37" s="79">
        <v>30110</v>
      </c>
      <c r="C37" s="79">
        <v>30289</v>
      </c>
      <c r="D37" s="80">
        <f t="shared" si="0"/>
        <v>179</v>
      </c>
      <c r="E37" s="77">
        <f t="shared" si="1"/>
        <v>252000</v>
      </c>
      <c r="F37" s="77">
        <f t="shared" si="2"/>
        <v>25000</v>
      </c>
      <c r="G37" s="79">
        <v>7186</v>
      </c>
      <c r="H37" s="79">
        <v>7218</v>
      </c>
      <c r="I37" s="81">
        <f t="shared" si="3"/>
        <v>32</v>
      </c>
      <c r="J37" s="82">
        <f t="shared" si="4"/>
        <v>32</v>
      </c>
      <c r="K37" s="83">
        <f t="shared" si="5"/>
        <v>0</v>
      </c>
      <c r="L37" s="84">
        <f t="shared" si="6"/>
        <v>192000</v>
      </c>
      <c r="M37" s="84">
        <f t="shared" si="7"/>
        <v>469000</v>
      </c>
      <c r="N37" s="84">
        <v>2100</v>
      </c>
      <c r="O37" s="84">
        <v>4</v>
      </c>
      <c r="P37" s="84">
        <v>65000</v>
      </c>
      <c r="Q37" s="85"/>
    </row>
    <row r="38" spans="1:17" ht="18.75" customHeight="1">
      <c r="A38" s="78" t="s">
        <v>54</v>
      </c>
      <c r="B38" s="79">
        <v>31338</v>
      </c>
      <c r="C38" s="79">
        <v>31551</v>
      </c>
      <c r="D38" s="80">
        <f t="shared" si="0"/>
        <v>213</v>
      </c>
      <c r="E38" s="77">
        <f t="shared" si="1"/>
        <v>304000</v>
      </c>
      <c r="F38" s="77">
        <f t="shared" si="2"/>
        <v>30000</v>
      </c>
      <c r="G38" s="79">
        <v>1348</v>
      </c>
      <c r="H38" s="79">
        <v>1379</v>
      </c>
      <c r="I38" s="81">
        <f t="shared" si="3"/>
        <v>31</v>
      </c>
      <c r="J38" s="82">
        <f t="shared" si="4"/>
        <v>31</v>
      </c>
      <c r="K38" s="83">
        <f t="shared" si="5"/>
        <v>0</v>
      </c>
      <c r="L38" s="84">
        <f t="shared" si="6"/>
        <v>186000</v>
      </c>
      <c r="M38" s="84">
        <f t="shared" si="7"/>
        <v>520000</v>
      </c>
      <c r="N38" s="84">
        <v>2100</v>
      </c>
      <c r="O38" s="84">
        <v>53</v>
      </c>
      <c r="P38" s="84">
        <v>30000</v>
      </c>
      <c r="Q38" s="85"/>
    </row>
    <row r="39" spans="1:17" s="64" customFormat="1" ht="18.75" customHeight="1">
      <c r="A39" s="93" t="s">
        <v>55</v>
      </c>
      <c r="B39" s="79">
        <v>6242</v>
      </c>
      <c r="C39" s="79">
        <v>6451</v>
      </c>
      <c r="D39" s="80">
        <f t="shared" si="0"/>
        <v>209</v>
      </c>
      <c r="E39" s="77">
        <f t="shared" si="1"/>
        <v>297000</v>
      </c>
      <c r="F39" s="77">
        <f t="shared" si="2"/>
        <v>30000</v>
      </c>
      <c r="G39" s="79">
        <v>3881</v>
      </c>
      <c r="H39" s="79">
        <v>3920</v>
      </c>
      <c r="I39" s="81">
        <f t="shared" si="3"/>
        <v>39</v>
      </c>
      <c r="J39" s="82">
        <f t="shared" si="4"/>
        <v>32</v>
      </c>
      <c r="K39" s="83">
        <f t="shared" si="5"/>
        <v>7</v>
      </c>
      <c r="L39" s="84">
        <f t="shared" si="6"/>
        <v>283000</v>
      </c>
      <c r="M39" s="84">
        <f t="shared" si="7"/>
        <v>610000</v>
      </c>
      <c r="N39" s="84">
        <v>2100</v>
      </c>
      <c r="O39" s="89">
        <v>11</v>
      </c>
      <c r="P39" s="89">
        <v>25000</v>
      </c>
      <c r="Q39" s="94"/>
    </row>
    <row r="40" spans="1:17" ht="18.75" customHeight="1">
      <c r="A40" s="78" t="s">
        <v>56</v>
      </c>
      <c r="B40" s="79">
        <v>9622</v>
      </c>
      <c r="C40" s="79">
        <v>9838</v>
      </c>
      <c r="D40" s="80">
        <f t="shared" si="0"/>
        <v>216</v>
      </c>
      <c r="E40" s="77">
        <f t="shared" si="1"/>
        <v>309000</v>
      </c>
      <c r="F40" s="77">
        <f t="shared" si="2"/>
        <v>31000</v>
      </c>
      <c r="G40" s="79">
        <v>4396</v>
      </c>
      <c r="H40" s="79">
        <v>4441</v>
      </c>
      <c r="I40" s="81">
        <f t="shared" si="3"/>
        <v>45</v>
      </c>
      <c r="J40" s="82">
        <f t="shared" si="4"/>
        <v>32</v>
      </c>
      <c r="K40" s="83">
        <v>3</v>
      </c>
      <c r="L40" s="84">
        <f t="shared" si="6"/>
        <v>231000</v>
      </c>
      <c r="M40" s="84">
        <f t="shared" si="7"/>
        <v>571000</v>
      </c>
      <c r="N40" s="84">
        <v>2100</v>
      </c>
      <c r="O40" s="84">
        <v>27</v>
      </c>
      <c r="P40" s="84"/>
      <c r="Q40" s="85"/>
    </row>
    <row r="41" spans="1:17" s="65" customFormat="1" ht="18.75" customHeight="1">
      <c r="A41" s="93" t="s">
        <v>57</v>
      </c>
      <c r="B41" s="79">
        <v>29509</v>
      </c>
      <c r="C41" s="79">
        <v>29675</v>
      </c>
      <c r="D41" s="80">
        <f t="shared" si="0"/>
        <v>166</v>
      </c>
      <c r="E41" s="77">
        <f t="shared" si="1"/>
        <v>233000</v>
      </c>
      <c r="F41" s="77">
        <f t="shared" si="2"/>
        <v>23000</v>
      </c>
      <c r="G41" s="79">
        <v>5202</v>
      </c>
      <c r="H41" s="79">
        <v>5236</v>
      </c>
      <c r="I41" s="81">
        <f t="shared" si="3"/>
        <v>34</v>
      </c>
      <c r="J41" s="82">
        <f t="shared" si="4"/>
        <v>32</v>
      </c>
      <c r="K41" s="83">
        <f t="shared" si="5"/>
        <v>2</v>
      </c>
      <c r="L41" s="84">
        <f t="shared" si="6"/>
        <v>218000</v>
      </c>
      <c r="M41" s="84">
        <f t="shared" si="7"/>
        <v>474000</v>
      </c>
      <c r="N41" s="84">
        <v>2100</v>
      </c>
      <c r="O41" s="84">
        <v>8</v>
      </c>
      <c r="P41" s="84">
        <v>30000</v>
      </c>
      <c r="Q41" s="95"/>
    </row>
    <row r="42" spans="1:17" ht="18.75" customHeight="1">
      <c r="A42" s="78" t="s">
        <v>58</v>
      </c>
      <c r="B42" s="79">
        <v>28404</v>
      </c>
      <c r="C42" s="79">
        <v>28616</v>
      </c>
      <c r="D42" s="80">
        <f t="shared" si="0"/>
        <v>212</v>
      </c>
      <c r="E42" s="77">
        <f t="shared" si="1"/>
        <v>302000</v>
      </c>
      <c r="F42" s="77">
        <f t="shared" si="2"/>
        <v>30000</v>
      </c>
      <c r="G42" s="79">
        <v>1368</v>
      </c>
      <c r="H42" s="79">
        <v>1410</v>
      </c>
      <c r="I42" s="81">
        <f t="shared" si="3"/>
        <v>42</v>
      </c>
      <c r="J42" s="82">
        <f t="shared" si="4"/>
        <v>32</v>
      </c>
      <c r="K42" s="83">
        <f t="shared" si="5"/>
        <v>10</v>
      </c>
      <c r="L42" s="84">
        <f t="shared" si="6"/>
        <v>322000</v>
      </c>
      <c r="M42" s="84">
        <f t="shared" si="7"/>
        <v>654000</v>
      </c>
      <c r="N42" s="84">
        <v>2100</v>
      </c>
      <c r="O42" s="84">
        <v>8</v>
      </c>
      <c r="P42" s="84">
        <v>35000</v>
      </c>
      <c r="Q42" s="85"/>
    </row>
    <row r="43" spans="1:17" ht="18.75" customHeight="1">
      <c r="A43" s="78" t="s">
        <v>59</v>
      </c>
      <c r="B43" s="79">
        <v>28075</v>
      </c>
      <c r="C43" s="79">
        <v>28271</v>
      </c>
      <c r="D43" s="80">
        <f t="shared" si="0"/>
        <v>196</v>
      </c>
      <c r="E43" s="77">
        <f t="shared" si="1"/>
        <v>276000</v>
      </c>
      <c r="F43" s="77">
        <f t="shared" si="2"/>
        <v>28000</v>
      </c>
      <c r="G43" s="79">
        <v>685</v>
      </c>
      <c r="H43" s="79">
        <v>715</v>
      </c>
      <c r="I43" s="81">
        <f t="shared" si="3"/>
        <v>30</v>
      </c>
      <c r="J43" s="82">
        <f t="shared" si="4"/>
        <v>30</v>
      </c>
      <c r="K43" s="83">
        <f t="shared" si="5"/>
        <v>0</v>
      </c>
      <c r="L43" s="84">
        <f t="shared" si="6"/>
        <v>180000</v>
      </c>
      <c r="M43" s="84">
        <f t="shared" si="7"/>
        <v>484000</v>
      </c>
      <c r="N43" s="84">
        <v>2100</v>
      </c>
      <c r="O43" s="84">
        <v>29</v>
      </c>
      <c r="P43" s="84"/>
      <c r="Q43" s="85"/>
    </row>
    <row r="44" spans="1:17" ht="18.75" customHeight="1">
      <c r="A44" s="78" t="s">
        <v>60</v>
      </c>
      <c r="B44" s="79">
        <v>33426</v>
      </c>
      <c r="C44" s="79">
        <v>33626</v>
      </c>
      <c r="D44" s="80">
        <f t="shared" si="0"/>
        <v>200</v>
      </c>
      <c r="E44" s="77">
        <f t="shared" si="1"/>
        <v>282000</v>
      </c>
      <c r="F44" s="77">
        <f t="shared" si="2"/>
        <v>28000</v>
      </c>
      <c r="G44" s="79">
        <v>1772</v>
      </c>
      <c r="H44" s="79">
        <v>1808</v>
      </c>
      <c r="I44" s="81">
        <f t="shared" si="3"/>
        <v>36</v>
      </c>
      <c r="J44" s="82">
        <f t="shared" si="4"/>
        <v>32</v>
      </c>
      <c r="K44" s="83">
        <f t="shared" si="5"/>
        <v>4</v>
      </c>
      <c r="L44" s="84">
        <f t="shared" si="6"/>
        <v>244000</v>
      </c>
      <c r="M44" s="84">
        <f t="shared" si="7"/>
        <v>554000</v>
      </c>
      <c r="N44" s="84">
        <v>2100</v>
      </c>
      <c r="O44" s="84">
        <v>22</v>
      </c>
      <c r="P44" s="84"/>
      <c r="Q44" s="85"/>
    </row>
    <row r="45" spans="1:17" ht="18.75" customHeight="1">
      <c r="A45" s="78" t="s">
        <v>61</v>
      </c>
      <c r="B45" s="79">
        <v>29162</v>
      </c>
      <c r="C45" s="79">
        <v>29294</v>
      </c>
      <c r="D45" s="80">
        <f t="shared" si="0"/>
        <v>132</v>
      </c>
      <c r="E45" s="77">
        <f t="shared" si="1"/>
        <v>185000</v>
      </c>
      <c r="F45" s="77">
        <f t="shared" si="2"/>
        <v>19000</v>
      </c>
      <c r="G45" s="79">
        <v>1313</v>
      </c>
      <c r="H45" s="79">
        <v>1337</v>
      </c>
      <c r="I45" s="81">
        <f t="shared" si="3"/>
        <v>24</v>
      </c>
      <c r="J45" s="82">
        <f t="shared" si="4"/>
        <v>24</v>
      </c>
      <c r="K45" s="83">
        <f t="shared" si="5"/>
        <v>0</v>
      </c>
      <c r="L45" s="84">
        <f t="shared" si="6"/>
        <v>144000</v>
      </c>
      <c r="M45" s="84">
        <f t="shared" si="7"/>
        <v>348000</v>
      </c>
      <c r="N45" s="84">
        <v>2100</v>
      </c>
      <c r="O45" s="84">
        <v>15</v>
      </c>
      <c r="P45" s="84"/>
      <c r="Q45" s="85"/>
    </row>
    <row r="46" spans="1:17" ht="18.75" customHeight="1">
      <c r="A46" s="78" t="s">
        <v>62</v>
      </c>
      <c r="B46" s="79">
        <v>30250</v>
      </c>
      <c r="C46" s="79">
        <v>30370</v>
      </c>
      <c r="D46" s="80">
        <f t="shared" si="0"/>
        <v>120</v>
      </c>
      <c r="E46" s="77">
        <f t="shared" si="1"/>
        <v>167000</v>
      </c>
      <c r="F46" s="77">
        <f t="shared" si="2"/>
        <v>17000</v>
      </c>
      <c r="G46" s="79">
        <v>1158</v>
      </c>
      <c r="H46" s="79">
        <v>1182</v>
      </c>
      <c r="I46" s="81">
        <f t="shared" si="3"/>
        <v>24</v>
      </c>
      <c r="J46" s="82">
        <f t="shared" si="4"/>
        <v>24</v>
      </c>
      <c r="K46" s="83">
        <f t="shared" si="5"/>
        <v>0</v>
      </c>
      <c r="L46" s="84">
        <f t="shared" si="6"/>
        <v>144000</v>
      </c>
      <c r="M46" s="84">
        <f t="shared" si="7"/>
        <v>328000</v>
      </c>
      <c r="N46" s="84">
        <v>2100</v>
      </c>
      <c r="O46" s="84">
        <v>8</v>
      </c>
      <c r="P46" s="84">
        <v>10000</v>
      </c>
      <c r="Q46" s="85"/>
    </row>
    <row r="47" spans="1:17" s="61" customFormat="1" ht="18.75" customHeight="1">
      <c r="A47" s="86" t="s">
        <v>63</v>
      </c>
      <c r="B47" s="79">
        <v>32211</v>
      </c>
      <c r="C47" s="79">
        <v>32339</v>
      </c>
      <c r="D47" s="80">
        <f t="shared" si="0"/>
        <v>128</v>
      </c>
      <c r="E47" s="77">
        <f t="shared" si="1"/>
        <v>179000</v>
      </c>
      <c r="F47" s="77">
        <f t="shared" si="2"/>
        <v>18000</v>
      </c>
      <c r="G47" s="79">
        <v>1171</v>
      </c>
      <c r="H47" s="79">
        <v>1195</v>
      </c>
      <c r="I47" s="81">
        <f t="shared" si="3"/>
        <v>24</v>
      </c>
      <c r="J47" s="82">
        <f t="shared" si="4"/>
        <v>24</v>
      </c>
      <c r="K47" s="83">
        <f t="shared" si="5"/>
        <v>0</v>
      </c>
      <c r="L47" s="84">
        <f t="shared" si="6"/>
        <v>144000</v>
      </c>
      <c r="M47" s="84">
        <f t="shared" si="7"/>
        <v>341000</v>
      </c>
      <c r="N47" s="84">
        <v>2100</v>
      </c>
      <c r="O47" s="87">
        <v>12</v>
      </c>
      <c r="P47" s="84">
        <v>10000</v>
      </c>
      <c r="Q47" s="88"/>
    </row>
    <row r="48" spans="1:17" ht="18.75" customHeight="1">
      <c r="A48" s="78" t="s">
        <v>64</v>
      </c>
      <c r="B48" s="79">
        <v>32311</v>
      </c>
      <c r="C48" s="79">
        <v>32490</v>
      </c>
      <c r="D48" s="80">
        <f t="shared" si="0"/>
        <v>179</v>
      </c>
      <c r="E48" s="77">
        <f t="shared" si="1"/>
        <v>252000</v>
      </c>
      <c r="F48" s="77">
        <f t="shared" si="2"/>
        <v>25000</v>
      </c>
      <c r="G48" s="79">
        <v>6042</v>
      </c>
      <c r="H48" s="79">
        <v>6061</v>
      </c>
      <c r="I48" s="81">
        <f t="shared" si="3"/>
        <v>19</v>
      </c>
      <c r="J48" s="82">
        <f t="shared" si="4"/>
        <v>19</v>
      </c>
      <c r="K48" s="83">
        <f t="shared" si="5"/>
        <v>0</v>
      </c>
      <c r="L48" s="84">
        <f t="shared" si="6"/>
        <v>114000</v>
      </c>
      <c r="M48" s="84">
        <f t="shared" si="7"/>
        <v>391000</v>
      </c>
      <c r="N48" s="84">
        <v>2100</v>
      </c>
      <c r="O48" s="84">
        <v>8</v>
      </c>
      <c r="P48" s="84">
        <v>15000</v>
      </c>
      <c r="Q48" s="85"/>
    </row>
    <row r="49" spans="1:17" ht="18.75" customHeight="1">
      <c r="A49" s="78" t="s">
        <v>65</v>
      </c>
      <c r="B49" s="79">
        <v>29453</v>
      </c>
      <c r="C49" s="79">
        <v>29538</v>
      </c>
      <c r="D49" s="80">
        <f t="shared" si="0"/>
        <v>85</v>
      </c>
      <c r="E49" s="77">
        <f t="shared" si="1"/>
        <v>118000</v>
      </c>
      <c r="F49" s="77">
        <f t="shared" si="2"/>
        <v>12000</v>
      </c>
      <c r="G49" s="79">
        <v>3154</v>
      </c>
      <c r="H49" s="79">
        <v>3181</v>
      </c>
      <c r="I49" s="81">
        <f t="shared" si="3"/>
        <v>27</v>
      </c>
      <c r="J49" s="82">
        <f t="shared" si="4"/>
        <v>27</v>
      </c>
      <c r="K49" s="83">
        <f t="shared" si="5"/>
        <v>0</v>
      </c>
      <c r="L49" s="84">
        <f t="shared" si="6"/>
        <v>162000</v>
      </c>
      <c r="M49" s="84">
        <f t="shared" si="7"/>
        <v>292000</v>
      </c>
      <c r="N49" s="84">
        <v>2100</v>
      </c>
      <c r="O49" s="84">
        <v>3</v>
      </c>
      <c r="P49" s="84">
        <v>20000</v>
      </c>
      <c r="Q49" s="85"/>
    </row>
    <row r="50" spans="1:17" s="65" customFormat="1" ht="18.75" customHeight="1">
      <c r="A50" s="93" t="s">
        <v>66</v>
      </c>
      <c r="B50" s="79">
        <v>44</v>
      </c>
      <c r="C50" s="79">
        <v>225</v>
      </c>
      <c r="D50" s="80">
        <f t="shared" si="0"/>
        <v>181</v>
      </c>
      <c r="E50" s="77">
        <f t="shared" si="1"/>
        <v>255000</v>
      </c>
      <c r="F50" s="77">
        <f t="shared" si="2"/>
        <v>26000</v>
      </c>
      <c r="G50" s="79">
        <f>7000-6992</f>
        <v>8</v>
      </c>
      <c r="H50" s="79">
        <v>34</v>
      </c>
      <c r="I50" s="81">
        <v>42</v>
      </c>
      <c r="J50" s="82">
        <f t="shared" si="4"/>
        <v>32</v>
      </c>
      <c r="K50" s="83">
        <f t="shared" si="5"/>
        <v>10</v>
      </c>
      <c r="L50" s="84">
        <f t="shared" si="6"/>
        <v>322000</v>
      </c>
      <c r="M50" s="84">
        <f t="shared" si="7"/>
        <v>603000</v>
      </c>
      <c r="N50" s="84">
        <v>2100</v>
      </c>
      <c r="O50" s="84">
        <v>0</v>
      </c>
      <c r="P50" s="84">
        <v>40000</v>
      </c>
      <c r="Q50" s="95"/>
    </row>
    <row r="51" spans="1:17" ht="18.75" customHeight="1">
      <c r="A51" s="78" t="s">
        <v>67</v>
      </c>
      <c r="B51" s="79">
        <v>26983</v>
      </c>
      <c r="C51" s="79">
        <v>27151</v>
      </c>
      <c r="D51" s="80">
        <f t="shared" si="0"/>
        <v>168</v>
      </c>
      <c r="E51" s="77">
        <f t="shared" si="1"/>
        <v>236000</v>
      </c>
      <c r="F51" s="77">
        <f t="shared" si="2"/>
        <v>24000</v>
      </c>
      <c r="G51" s="79">
        <v>6116</v>
      </c>
      <c r="H51" s="79">
        <v>6150</v>
      </c>
      <c r="I51" s="81">
        <f t="shared" si="3"/>
        <v>34</v>
      </c>
      <c r="J51" s="82">
        <f t="shared" si="4"/>
        <v>32</v>
      </c>
      <c r="K51" s="83">
        <f t="shared" si="5"/>
        <v>2</v>
      </c>
      <c r="L51" s="84">
        <f t="shared" si="6"/>
        <v>218000</v>
      </c>
      <c r="M51" s="84">
        <f t="shared" si="7"/>
        <v>478000</v>
      </c>
      <c r="N51" s="84">
        <v>2100</v>
      </c>
      <c r="O51" s="84">
        <v>16</v>
      </c>
      <c r="P51" s="84">
        <v>15000</v>
      </c>
      <c r="Q51" s="85"/>
    </row>
    <row r="52" spans="1:17" ht="18.75" customHeight="1">
      <c r="A52" s="78" t="s">
        <v>68</v>
      </c>
      <c r="B52" s="79">
        <v>6845</v>
      </c>
      <c r="C52" s="79">
        <v>7090</v>
      </c>
      <c r="D52" s="80">
        <f t="shared" si="0"/>
        <v>245</v>
      </c>
      <c r="E52" s="77">
        <f t="shared" si="1"/>
        <v>357000</v>
      </c>
      <c r="F52" s="77">
        <f t="shared" si="2"/>
        <v>36000</v>
      </c>
      <c r="G52" s="79">
        <v>6783</v>
      </c>
      <c r="H52" s="79">
        <v>6814</v>
      </c>
      <c r="I52" s="81">
        <f t="shared" si="3"/>
        <v>31</v>
      </c>
      <c r="J52" s="82">
        <f t="shared" si="4"/>
        <v>31</v>
      </c>
      <c r="K52" s="83">
        <f t="shared" si="5"/>
        <v>0</v>
      </c>
      <c r="L52" s="84">
        <f t="shared" si="6"/>
        <v>186000</v>
      </c>
      <c r="M52" s="84">
        <f t="shared" si="7"/>
        <v>579000</v>
      </c>
      <c r="N52" s="84">
        <v>2100</v>
      </c>
      <c r="O52" s="84">
        <v>36</v>
      </c>
      <c r="P52" s="84"/>
      <c r="Q52" s="85"/>
    </row>
    <row r="53" spans="1:17" ht="18.75" customHeight="1">
      <c r="A53" s="78" t="s">
        <v>69</v>
      </c>
      <c r="B53" s="79">
        <v>26623</v>
      </c>
      <c r="C53" s="79">
        <v>26746</v>
      </c>
      <c r="D53" s="80">
        <f t="shared" si="0"/>
        <v>123</v>
      </c>
      <c r="E53" s="77">
        <f t="shared" si="1"/>
        <v>172000</v>
      </c>
      <c r="F53" s="77">
        <f t="shared" si="2"/>
        <v>17000</v>
      </c>
      <c r="G53" s="79">
        <v>2214</v>
      </c>
      <c r="H53" s="79">
        <v>2258</v>
      </c>
      <c r="I53" s="81">
        <f t="shared" si="3"/>
        <v>44</v>
      </c>
      <c r="J53" s="82">
        <f t="shared" si="4"/>
        <v>32</v>
      </c>
      <c r="K53" s="83">
        <f t="shared" si="5"/>
        <v>12</v>
      </c>
      <c r="L53" s="84">
        <f t="shared" si="6"/>
        <v>348000</v>
      </c>
      <c r="M53" s="84">
        <f t="shared" si="7"/>
        <v>537000</v>
      </c>
      <c r="N53" s="84">
        <v>2100</v>
      </c>
      <c r="O53" s="84">
        <v>27</v>
      </c>
      <c r="P53" s="84">
        <v>45000</v>
      </c>
      <c r="Q53" s="85"/>
    </row>
    <row r="54" spans="1:17" ht="18.75" customHeight="1">
      <c r="A54" s="78" t="s">
        <v>70</v>
      </c>
      <c r="B54" s="79">
        <v>27746</v>
      </c>
      <c r="C54" s="79">
        <v>27928</v>
      </c>
      <c r="D54" s="80">
        <f t="shared" si="0"/>
        <v>182</v>
      </c>
      <c r="E54" s="77">
        <f t="shared" si="1"/>
        <v>256000</v>
      </c>
      <c r="F54" s="77">
        <f t="shared" si="2"/>
        <v>26000</v>
      </c>
      <c r="G54" s="79">
        <v>6091</v>
      </c>
      <c r="H54" s="79">
        <v>6122</v>
      </c>
      <c r="I54" s="81">
        <f t="shared" si="3"/>
        <v>31</v>
      </c>
      <c r="J54" s="82">
        <f t="shared" si="4"/>
        <v>31</v>
      </c>
      <c r="K54" s="83">
        <f t="shared" si="5"/>
        <v>0</v>
      </c>
      <c r="L54" s="84">
        <f t="shared" si="6"/>
        <v>186000</v>
      </c>
      <c r="M54" s="84">
        <f t="shared" si="7"/>
        <v>468000</v>
      </c>
      <c r="N54" s="84">
        <v>2100</v>
      </c>
      <c r="O54" s="84">
        <v>6</v>
      </c>
      <c r="P54" s="84">
        <v>20000</v>
      </c>
      <c r="Q54" s="85"/>
    </row>
    <row r="55" spans="1:17" s="65" customFormat="1" ht="18.75" customHeight="1">
      <c r="A55" s="93" t="s">
        <v>71</v>
      </c>
      <c r="B55" s="79">
        <v>26471</v>
      </c>
      <c r="C55" s="79">
        <v>26756</v>
      </c>
      <c r="D55" s="80">
        <f t="shared" si="0"/>
        <v>285</v>
      </c>
      <c r="E55" s="77">
        <f t="shared" si="1"/>
        <v>423000</v>
      </c>
      <c r="F55" s="77">
        <f t="shared" si="2"/>
        <v>42000</v>
      </c>
      <c r="G55" s="79">
        <v>6490</v>
      </c>
      <c r="H55" s="79">
        <v>6534</v>
      </c>
      <c r="I55" s="81">
        <f t="shared" si="3"/>
        <v>44</v>
      </c>
      <c r="J55" s="82">
        <f t="shared" si="4"/>
        <v>32</v>
      </c>
      <c r="K55" s="83">
        <f t="shared" si="5"/>
        <v>12</v>
      </c>
      <c r="L55" s="84">
        <f t="shared" si="6"/>
        <v>348000</v>
      </c>
      <c r="M55" s="84">
        <f t="shared" si="7"/>
        <v>813000</v>
      </c>
      <c r="N55" s="84">
        <v>2100</v>
      </c>
      <c r="O55" s="84">
        <v>29</v>
      </c>
      <c r="P55" s="84">
        <v>25000</v>
      </c>
      <c r="Q55" s="95"/>
    </row>
    <row r="56" spans="1:17" ht="18.75" customHeight="1">
      <c r="A56" s="78" t="s">
        <v>72</v>
      </c>
      <c r="B56" s="79">
        <v>30235</v>
      </c>
      <c r="C56" s="79">
        <v>30502</v>
      </c>
      <c r="D56" s="80">
        <f t="shared" si="0"/>
        <v>267</v>
      </c>
      <c r="E56" s="77">
        <f t="shared" si="1"/>
        <v>393000</v>
      </c>
      <c r="F56" s="77">
        <f t="shared" si="2"/>
        <v>39000</v>
      </c>
      <c r="G56" s="79">
        <v>1540</v>
      </c>
      <c r="H56" s="79">
        <v>1567</v>
      </c>
      <c r="I56" s="81">
        <f t="shared" si="3"/>
        <v>27</v>
      </c>
      <c r="J56" s="82">
        <f t="shared" si="4"/>
        <v>27</v>
      </c>
      <c r="K56" s="83">
        <f t="shared" si="5"/>
        <v>0</v>
      </c>
      <c r="L56" s="84">
        <f t="shared" si="6"/>
        <v>162000</v>
      </c>
      <c r="M56" s="84">
        <f t="shared" si="7"/>
        <v>594000</v>
      </c>
      <c r="N56" s="84">
        <v>2100</v>
      </c>
      <c r="O56" s="84">
        <v>29</v>
      </c>
      <c r="P56" s="84">
        <v>10000</v>
      </c>
      <c r="Q56" s="85"/>
    </row>
    <row r="57" spans="1:17" s="65" customFormat="1" ht="18.75" customHeight="1">
      <c r="A57" s="93" t="s">
        <v>73</v>
      </c>
      <c r="B57" s="79">
        <v>26456</v>
      </c>
      <c r="C57" s="79">
        <v>26662</v>
      </c>
      <c r="D57" s="80">
        <f t="shared" si="0"/>
        <v>206</v>
      </c>
      <c r="E57" s="77">
        <f t="shared" si="1"/>
        <v>292000</v>
      </c>
      <c r="F57" s="77">
        <f t="shared" si="2"/>
        <v>29000</v>
      </c>
      <c r="G57" s="79">
        <v>2606</v>
      </c>
      <c r="H57" s="79">
        <v>2634</v>
      </c>
      <c r="I57" s="81">
        <f t="shared" si="3"/>
        <v>28</v>
      </c>
      <c r="J57" s="82">
        <f>IF(I57&lt;=32,I57,32)</f>
        <v>28</v>
      </c>
      <c r="K57" s="83">
        <f t="shared" si="5"/>
        <v>0</v>
      </c>
      <c r="L57" s="84">
        <f t="shared" si="6"/>
        <v>168000</v>
      </c>
      <c r="M57" s="84">
        <f t="shared" si="7"/>
        <v>489000</v>
      </c>
      <c r="N57" s="84">
        <v>2100</v>
      </c>
      <c r="O57" s="84">
        <v>30</v>
      </c>
      <c r="P57" s="84">
        <v>35000</v>
      </c>
      <c r="Q57" s="95"/>
    </row>
    <row r="58" spans="1:17" ht="18.75" customHeight="1">
      <c r="A58" s="78" t="s">
        <v>74</v>
      </c>
      <c r="B58" s="79">
        <v>29667</v>
      </c>
      <c r="C58" s="79">
        <v>29822</v>
      </c>
      <c r="D58" s="80">
        <f t="shared" si="0"/>
        <v>155</v>
      </c>
      <c r="E58" s="77">
        <f t="shared" si="1"/>
        <v>218000</v>
      </c>
      <c r="F58" s="77">
        <f t="shared" si="2"/>
        <v>22000</v>
      </c>
      <c r="G58" s="79">
        <v>2835</v>
      </c>
      <c r="H58" s="79">
        <v>2883</v>
      </c>
      <c r="I58" s="81">
        <f t="shared" si="3"/>
        <v>48</v>
      </c>
      <c r="J58" s="82">
        <f t="shared" si="4"/>
        <v>32</v>
      </c>
      <c r="K58" s="83">
        <f t="shared" si="5"/>
        <v>16</v>
      </c>
      <c r="L58" s="84">
        <f t="shared" si="6"/>
        <v>400000</v>
      </c>
      <c r="M58" s="84">
        <f t="shared" si="7"/>
        <v>640000</v>
      </c>
      <c r="N58" s="84">
        <v>2100</v>
      </c>
      <c r="O58" s="84">
        <v>31</v>
      </c>
      <c r="P58" s="84"/>
      <c r="Q58" s="85"/>
    </row>
    <row r="59" spans="1:17" ht="18.75" customHeight="1">
      <c r="A59" s="78" t="s">
        <v>75</v>
      </c>
      <c r="B59" s="79">
        <v>19923</v>
      </c>
      <c r="C59" s="79">
        <v>20159</v>
      </c>
      <c r="D59" s="80">
        <f t="shared" si="0"/>
        <v>236</v>
      </c>
      <c r="E59" s="77">
        <f t="shared" si="1"/>
        <v>342000</v>
      </c>
      <c r="F59" s="77">
        <f t="shared" si="2"/>
        <v>34000</v>
      </c>
      <c r="G59" s="79">
        <v>1834</v>
      </c>
      <c r="H59" s="79">
        <v>1863</v>
      </c>
      <c r="I59" s="81">
        <f t="shared" si="3"/>
        <v>29</v>
      </c>
      <c r="J59" s="82">
        <f t="shared" si="4"/>
        <v>29</v>
      </c>
      <c r="K59" s="83">
        <f t="shared" si="5"/>
        <v>0</v>
      </c>
      <c r="L59" s="84">
        <f t="shared" si="6"/>
        <v>174000</v>
      </c>
      <c r="M59" s="84">
        <f t="shared" si="7"/>
        <v>550000</v>
      </c>
      <c r="N59" s="84">
        <v>2100</v>
      </c>
      <c r="O59" s="84">
        <v>29</v>
      </c>
      <c r="P59" s="84">
        <v>15000</v>
      </c>
      <c r="Q59" s="85"/>
    </row>
    <row r="60" spans="1:17" ht="18.75" customHeight="1">
      <c r="A60" s="78" t="s">
        <v>76</v>
      </c>
      <c r="B60" s="79">
        <v>5494</v>
      </c>
      <c r="C60" s="79">
        <v>5688</v>
      </c>
      <c r="D60" s="80">
        <f t="shared" si="0"/>
        <v>194</v>
      </c>
      <c r="E60" s="77">
        <f t="shared" si="1"/>
        <v>274000</v>
      </c>
      <c r="F60" s="77">
        <f t="shared" si="2"/>
        <v>27000</v>
      </c>
      <c r="G60" s="79">
        <v>5310</v>
      </c>
      <c r="H60" s="79">
        <v>5338</v>
      </c>
      <c r="I60" s="81">
        <f t="shared" si="3"/>
        <v>28</v>
      </c>
      <c r="J60" s="82">
        <f t="shared" si="4"/>
        <v>28</v>
      </c>
      <c r="K60" s="83">
        <f t="shared" si="5"/>
        <v>0</v>
      </c>
      <c r="L60" s="84">
        <f t="shared" si="6"/>
        <v>168000</v>
      </c>
      <c r="M60" s="84">
        <f t="shared" si="7"/>
        <v>469000</v>
      </c>
      <c r="N60" s="84">
        <v>2100</v>
      </c>
      <c r="O60" s="84">
        <v>5</v>
      </c>
      <c r="P60" s="84">
        <v>10000</v>
      </c>
      <c r="Q60" s="85"/>
    </row>
    <row r="61" spans="1:17" ht="18.75" customHeight="1">
      <c r="A61" s="78" t="s">
        <v>77</v>
      </c>
      <c r="B61" s="79">
        <v>31190</v>
      </c>
      <c r="C61" s="79">
        <v>31284</v>
      </c>
      <c r="D61" s="80">
        <f t="shared" si="0"/>
        <v>94</v>
      </c>
      <c r="E61" s="77">
        <f t="shared" si="1"/>
        <v>130000</v>
      </c>
      <c r="F61" s="77">
        <f t="shared" si="2"/>
        <v>13000</v>
      </c>
      <c r="G61" s="79">
        <v>1551</v>
      </c>
      <c r="H61" s="79">
        <v>1598</v>
      </c>
      <c r="I61" s="81">
        <f t="shared" si="3"/>
        <v>47</v>
      </c>
      <c r="J61" s="82">
        <f t="shared" si="4"/>
        <v>32</v>
      </c>
      <c r="K61" s="83">
        <f t="shared" si="5"/>
        <v>15</v>
      </c>
      <c r="L61" s="84">
        <f t="shared" si="6"/>
        <v>387000</v>
      </c>
      <c r="M61" s="84">
        <f t="shared" si="7"/>
        <v>530000</v>
      </c>
      <c r="N61" s="84">
        <v>2100</v>
      </c>
      <c r="O61" s="84">
        <v>8</v>
      </c>
      <c r="P61" s="84">
        <v>10000</v>
      </c>
      <c r="Q61" s="85"/>
    </row>
    <row r="62" spans="1:17" ht="18.75" customHeight="1">
      <c r="A62" s="78" t="s">
        <v>78</v>
      </c>
      <c r="B62" s="79">
        <v>36244</v>
      </c>
      <c r="C62" s="79">
        <v>36498</v>
      </c>
      <c r="D62" s="80">
        <f t="shared" si="0"/>
        <v>254</v>
      </c>
      <c r="E62" s="77">
        <f t="shared" si="1"/>
        <v>372000</v>
      </c>
      <c r="F62" s="77">
        <f t="shared" si="2"/>
        <v>37000</v>
      </c>
      <c r="G62" s="79">
        <v>5736</v>
      </c>
      <c r="H62" s="79">
        <v>5767</v>
      </c>
      <c r="I62" s="81">
        <f t="shared" si="3"/>
        <v>31</v>
      </c>
      <c r="J62" s="82">
        <f t="shared" si="4"/>
        <v>31</v>
      </c>
      <c r="K62" s="83">
        <f t="shared" si="5"/>
        <v>0</v>
      </c>
      <c r="L62" s="84">
        <f t="shared" si="6"/>
        <v>186000</v>
      </c>
      <c r="M62" s="84">
        <f t="shared" si="7"/>
        <v>595000</v>
      </c>
      <c r="N62" s="84">
        <v>2100</v>
      </c>
      <c r="O62" s="84">
        <v>22</v>
      </c>
      <c r="P62" s="84">
        <v>30000</v>
      </c>
      <c r="Q62" s="85"/>
    </row>
    <row r="63" spans="1:17" s="65" customFormat="1" ht="18.75" customHeight="1">
      <c r="A63" s="93" t="s">
        <v>79</v>
      </c>
      <c r="B63" s="79">
        <v>34194</v>
      </c>
      <c r="C63" s="79">
        <v>34412</v>
      </c>
      <c r="D63" s="80">
        <f t="shared" si="0"/>
        <v>218</v>
      </c>
      <c r="E63" s="77">
        <f t="shared" si="1"/>
        <v>312000</v>
      </c>
      <c r="F63" s="77">
        <f t="shared" si="2"/>
        <v>31000</v>
      </c>
      <c r="G63" s="79">
        <v>598</v>
      </c>
      <c r="H63" s="79">
        <v>625</v>
      </c>
      <c r="I63" s="81">
        <f t="shared" si="3"/>
        <v>27</v>
      </c>
      <c r="J63" s="82">
        <f t="shared" si="4"/>
        <v>27</v>
      </c>
      <c r="K63" s="83">
        <f t="shared" si="5"/>
        <v>0</v>
      </c>
      <c r="L63" s="84">
        <f t="shared" si="6"/>
        <v>162000</v>
      </c>
      <c r="M63" s="84">
        <f t="shared" si="7"/>
        <v>505000</v>
      </c>
      <c r="N63" s="84">
        <v>2100</v>
      </c>
      <c r="O63" s="84">
        <v>37</v>
      </c>
      <c r="P63" s="84">
        <v>40000</v>
      </c>
      <c r="Q63" s="95"/>
    </row>
    <row r="64" spans="1:17" s="65" customFormat="1" ht="18.75" customHeight="1">
      <c r="A64" s="93" t="s">
        <v>80</v>
      </c>
      <c r="B64" s="79">
        <v>26093</v>
      </c>
      <c r="C64" s="79">
        <v>26205</v>
      </c>
      <c r="D64" s="80">
        <f t="shared" si="0"/>
        <v>112</v>
      </c>
      <c r="E64" s="77">
        <f t="shared" si="1"/>
        <v>156000</v>
      </c>
      <c r="F64" s="77">
        <f t="shared" si="2"/>
        <v>16000</v>
      </c>
      <c r="G64" s="79">
        <v>843</v>
      </c>
      <c r="H64" s="79">
        <v>878</v>
      </c>
      <c r="I64" s="81">
        <f t="shared" si="3"/>
        <v>35</v>
      </c>
      <c r="J64" s="82">
        <f t="shared" si="4"/>
        <v>32</v>
      </c>
      <c r="K64" s="83">
        <f t="shared" si="5"/>
        <v>3</v>
      </c>
      <c r="L64" s="84">
        <f t="shared" si="6"/>
        <v>231000</v>
      </c>
      <c r="M64" s="84">
        <f t="shared" si="7"/>
        <v>403000</v>
      </c>
      <c r="N64" s="84">
        <v>2100</v>
      </c>
      <c r="O64" s="84">
        <v>40</v>
      </c>
      <c r="P64" s="84">
        <v>10000</v>
      </c>
      <c r="Q64" s="95"/>
    </row>
    <row r="65" spans="1:18" ht="18.75" customHeight="1">
      <c r="A65" s="78" t="s">
        <v>81</v>
      </c>
      <c r="B65" s="79">
        <v>28477</v>
      </c>
      <c r="C65" s="79">
        <v>28645</v>
      </c>
      <c r="D65" s="80">
        <f t="shared" si="0"/>
        <v>168</v>
      </c>
      <c r="E65" s="77">
        <f t="shared" si="1"/>
        <v>236000</v>
      </c>
      <c r="F65" s="77">
        <f t="shared" si="2"/>
        <v>24000</v>
      </c>
      <c r="G65" s="79">
        <v>1430</v>
      </c>
      <c r="H65" s="79">
        <v>1454</v>
      </c>
      <c r="I65" s="81">
        <f t="shared" si="3"/>
        <v>24</v>
      </c>
      <c r="J65" s="82">
        <f t="shared" si="4"/>
        <v>24</v>
      </c>
      <c r="K65" s="83">
        <f t="shared" si="5"/>
        <v>0</v>
      </c>
      <c r="L65" s="84">
        <f t="shared" si="6"/>
        <v>144000</v>
      </c>
      <c r="M65" s="84">
        <f t="shared" si="7"/>
        <v>404000</v>
      </c>
      <c r="N65" s="84">
        <v>2100</v>
      </c>
      <c r="O65" s="84">
        <v>65</v>
      </c>
      <c r="P65" s="84">
        <v>45000</v>
      </c>
      <c r="Q65" s="85"/>
    </row>
    <row r="66" spans="1:18" s="61" customFormat="1" ht="18.75" customHeight="1">
      <c r="A66" s="86" t="s">
        <v>82</v>
      </c>
      <c r="B66" s="79">
        <v>30128</v>
      </c>
      <c r="C66" s="79">
        <v>30363</v>
      </c>
      <c r="D66" s="80">
        <f t="shared" si="0"/>
        <v>235</v>
      </c>
      <c r="E66" s="77">
        <f t="shared" si="1"/>
        <v>340000</v>
      </c>
      <c r="F66" s="77">
        <f t="shared" si="2"/>
        <v>34000</v>
      </c>
      <c r="G66" s="79">
        <v>1430</v>
      </c>
      <c r="H66" s="79">
        <v>1446</v>
      </c>
      <c r="I66" s="81">
        <f t="shared" si="3"/>
        <v>16</v>
      </c>
      <c r="J66" s="82">
        <f t="shared" si="4"/>
        <v>16</v>
      </c>
      <c r="K66" s="83">
        <f t="shared" si="5"/>
        <v>0</v>
      </c>
      <c r="L66" s="84">
        <f t="shared" si="6"/>
        <v>96000</v>
      </c>
      <c r="M66" s="84">
        <f t="shared" si="7"/>
        <v>470000</v>
      </c>
      <c r="N66" s="84">
        <v>2100</v>
      </c>
      <c r="O66" s="87">
        <v>54</v>
      </c>
      <c r="P66" s="84">
        <v>15000</v>
      </c>
      <c r="Q66" s="88"/>
    </row>
    <row r="67" spans="1:18" ht="18.75" customHeight="1">
      <c r="A67" s="78" t="s">
        <v>83</v>
      </c>
      <c r="B67" s="79">
        <v>31298</v>
      </c>
      <c r="C67" s="79">
        <v>31624</v>
      </c>
      <c r="D67" s="80">
        <f t="shared" si="0"/>
        <v>326</v>
      </c>
      <c r="E67" s="77">
        <f t="shared" si="1"/>
        <v>491000</v>
      </c>
      <c r="F67" s="77">
        <f t="shared" si="2"/>
        <v>49000</v>
      </c>
      <c r="G67" s="79">
        <v>670</v>
      </c>
      <c r="H67" s="79">
        <v>705</v>
      </c>
      <c r="I67" s="81">
        <f t="shared" si="3"/>
        <v>35</v>
      </c>
      <c r="J67" s="82">
        <f t="shared" si="4"/>
        <v>32</v>
      </c>
      <c r="K67" s="83">
        <f t="shared" si="5"/>
        <v>3</v>
      </c>
      <c r="L67" s="84">
        <f t="shared" si="6"/>
        <v>231000</v>
      </c>
      <c r="M67" s="84">
        <f t="shared" si="7"/>
        <v>771000</v>
      </c>
      <c r="N67" s="84">
        <v>2100</v>
      </c>
      <c r="O67" s="84">
        <v>0</v>
      </c>
      <c r="P67" s="84"/>
      <c r="Q67" s="85"/>
    </row>
    <row r="68" spans="1:18" ht="18.75" customHeight="1">
      <c r="A68" s="78" t="s">
        <v>84</v>
      </c>
      <c r="B68" s="79">
        <v>31347</v>
      </c>
      <c r="C68" s="79">
        <v>31519</v>
      </c>
      <c r="D68" s="80">
        <f t="shared" si="0"/>
        <v>172</v>
      </c>
      <c r="E68" s="77">
        <f t="shared" si="1"/>
        <v>242000</v>
      </c>
      <c r="F68" s="77">
        <f t="shared" si="2"/>
        <v>24000</v>
      </c>
      <c r="G68" s="79">
        <v>1807</v>
      </c>
      <c r="H68" s="79">
        <v>1832</v>
      </c>
      <c r="I68" s="81">
        <f t="shared" si="3"/>
        <v>25</v>
      </c>
      <c r="J68" s="82">
        <f t="shared" si="4"/>
        <v>25</v>
      </c>
      <c r="K68" s="83">
        <f t="shared" si="5"/>
        <v>0</v>
      </c>
      <c r="L68" s="84">
        <f t="shared" si="6"/>
        <v>150000</v>
      </c>
      <c r="M68" s="84">
        <f t="shared" si="7"/>
        <v>416000</v>
      </c>
      <c r="N68" s="84">
        <v>2100</v>
      </c>
      <c r="O68" s="84">
        <v>16</v>
      </c>
      <c r="P68" s="84">
        <v>40000</v>
      </c>
      <c r="Q68" s="85"/>
    </row>
    <row r="69" spans="1:18" ht="18.75" customHeight="1">
      <c r="A69" s="78" t="s">
        <v>85</v>
      </c>
      <c r="B69" s="79">
        <v>10692</v>
      </c>
      <c r="C69" s="79">
        <v>10860</v>
      </c>
      <c r="D69" s="80">
        <f t="shared" si="0"/>
        <v>168</v>
      </c>
      <c r="E69" s="77">
        <f t="shared" si="1"/>
        <v>236000</v>
      </c>
      <c r="F69" s="77">
        <f t="shared" si="2"/>
        <v>24000</v>
      </c>
      <c r="G69" s="79">
        <v>4418</v>
      </c>
      <c r="H69" s="79">
        <v>4438</v>
      </c>
      <c r="I69" s="81">
        <f t="shared" si="3"/>
        <v>20</v>
      </c>
      <c r="J69" s="82">
        <f t="shared" si="4"/>
        <v>20</v>
      </c>
      <c r="K69" s="83">
        <f t="shared" si="5"/>
        <v>0</v>
      </c>
      <c r="L69" s="84">
        <f t="shared" si="6"/>
        <v>120000</v>
      </c>
      <c r="M69" s="84">
        <f t="shared" si="7"/>
        <v>380000</v>
      </c>
      <c r="N69" s="84">
        <v>2100</v>
      </c>
      <c r="O69" s="84">
        <v>18</v>
      </c>
      <c r="P69" s="84">
        <v>45000</v>
      </c>
      <c r="Q69" s="85"/>
    </row>
    <row r="70" spans="1:18" s="61" customFormat="1" ht="18.75" customHeight="1">
      <c r="A70" s="86" t="s">
        <v>86</v>
      </c>
      <c r="B70" s="79">
        <v>29320</v>
      </c>
      <c r="C70" s="79">
        <v>29509</v>
      </c>
      <c r="D70" s="80">
        <f t="shared" si="0"/>
        <v>189</v>
      </c>
      <c r="E70" s="77">
        <f t="shared" si="1"/>
        <v>266000</v>
      </c>
      <c r="F70" s="77">
        <f t="shared" si="2"/>
        <v>27000</v>
      </c>
      <c r="G70" s="79">
        <v>389</v>
      </c>
      <c r="H70" s="79">
        <v>407</v>
      </c>
      <c r="I70" s="81">
        <f t="shared" si="3"/>
        <v>18</v>
      </c>
      <c r="J70" s="82">
        <f t="shared" si="4"/>
        <v>18</v>
      </c>
      <c r="K70" s="83">
        <f t="shared" si="5"/>
        <v>0</v>
      </c>
      <c r="L70" s="84">
        <f t="shared" si="6"/>
        <v>108000</v>
      </c>
      <c r="M70" s="84">
        <f t="shared" si="7"/>
        <v>401000</v>
      </c>
      <c r="N70" s="84">
        <v>2100</v>
      </c>
      <c r="O70" s="87">
        <v>16</v>
      </c>
      <c r="P70" s="84">
        <v>70000</v>
      </c>
      <c r="Q70" s="88"/>
    </row>
    <row r="71" spans="1:18" ht="18.75" customHeight="1">
      <c r="A71" s="78" t="s">
        <v>87</v>
      </c>
      <c r="B71" s="79">
        <v>28263</v>
      </c>
      <c r="C71" s="79">
        <v>28485</v>
      </c>
      <c r="D71" s="80">
        <f t="shared" si="0"/>
        <v>222</v>
      </c>
      <c r="E71" s="77">
        <f t="shared" si="1"/>
        <v>319000</v>
      </c>
      <c r="F71" s="77">
        <f t="shared" si="2"/>
        <v>32000</v>
      </c>
      <c r="G71" s="79">
        <v>3002</v>
      </c>
      <c r="H71" s="79">
        <v>3036</v>
      </c>
      <c r="I71" s="81">
        <f t="shared" si="3"/>
        <v>34</v>
      </c>
      <c r="J71" s="82">
        <f t="shared" si="4"/>
        <v>32</v>
      </c>
      <c r="K71" s="83">
        <f t="shared" si="5"/>
        <v>2</v>
      </c>
      <c r="L71" s="84">
        <f t="shared" si="6"/>
        <v>218000</v>
      </c>
      <c r="M71" s="84">
        <f t="shared" si="7"/>
        <v>569000</v>
      </c>
      <c r="N71" s="84">
        <v>2100</v>
      </c>
      <c r="O71" s="84">
        <v>0</v>
      </c>
      <c r="P71" s="84">
        <v>10000</v>
      </c>
      <c r="Q71" s="85"/>
    </row>
    <row r="72" spans="1:18" ht="18.75" customHeight="1">
      <c r="A72" s="78" t="s">
        <v>88</v>
      </c>
      <c r="B72" s="79">
        <v>25162</v>
      </c>
      <c r="C72" s="79">
        <v>25285</v>
      </c>
      <c r="D72" s="80">
        <f t="shared" si="0"/>
        <v>123</v>
      </c>
      <c r="E72" s="77">
        <f t="shared" si="1"/>
        <v>172000</v>
      </c>
      <c r="F72" s="77">
        <f t="shared" si="2"/>
        <v>17000</v>
      </c>
      <c r="G72" s="79">
        <v>6215</v>
      </c>
      <c r="H72" s="79">
        <v>6256</v>
      </c>
      <c r="I72" s="81">
        <f t="shared" si="3"/>
        <v>41</v>
      </c>
      <c r="J72" s="82">
        <f t="shared" si="4"/>
        <v>32</v>
      </c>
      <c r="K72" s="83">
        <f t="shared" si="5"/>
        <v>9</v>
      </c>
      <c r="L72" s="84">
        <f t="shared" si="6"/>
        <v>309000</v>
      </c>
      <c r="M72" s="84">
        <f t="shared" si="7"/>
        <v>498000</v>
      </c>
      <c r="N72" s="84">
        <v>2100</v>
      </c>
      <c r="O72" s="84">
        <v>0</v>
      </c>
      <c r="P72" s="84">
        <v>25000</v>
      </c>
      <c r="Q72" s="85"/>
    </row>
    <row r="73" spans="1:18" ht="18.75" customHeight="1">
      <c r="A73" s="78" t="s">
        <v>89</v>
      </c>
      <c r="B73" s="79">
        <v>24228</v>
      </c>
      <c r="C73" s="79">
        <v>24504</v>
      </c>
      <c r="D73" s="80">
        <f t="shared" si="0"/>
        <v>276</v>
      </c>
      <c r="E73" s="77">
        <f t="shared" si="1"/>
        <v>408000</v>
      </c>
      <c r="F73" s="77">
        <f t="shared" si="2"/>
        <v>41000</v>
      </c>
      <c r="G73" s="79">
        <v>1450</v>
      </c>
      <c r="H73" s="79">
        <v>1479</v>
      </c>
      <c r="I73" s="81">
        <f t="shared" si="3"/>
        <v>29</v>
      </c>
      <c r="J73" s="82">
        <f t="shared" si="4"/>
        <v>29</v>
      </c>
      <c r="K73" s="83">
        <f t="shared" si="5"/>
        <v>0</v>
      </c>
      <c r="L73" s="84">
        <f t="shared" si="6"/>
        <v>174000</v>
      </c>
      <c r="M73" s="84">
        <f t="shared" si="7"/>
        <v>623000</v>
      </c>
      <c r="N73" s="84">
        <v>2100</v>
      </c>
      <c r="O73" s="84">
        <v>0</v>
      </c>
      <c r="P73" s="84">
        <v>55000</v>
      </c>
      <c r="Q73" s="85"/>
    </row>
    <row r="74" spans="1:18" s="65" customFormat="1" ht="18.75" customHeight="1">
      <c r="A74" s="93" t="s">
        <v>90</v>
      </c>
      <c r="B74" s="79">
        <v>27975</v>
      </c>
      <c r="C74" s="79">
        <v>28216</v>
      </c>
      <c r="D74" s="80">
        <f t="shared" si="0"/>
        <v>241</v>
      </c>
      <c r="E74" s="77">
        <f t="shared" si="1"/>
        <v>350000</v>
      </c>
      <c r="F74" s="77">
        <f t="shared" si="2"/>
        <v>35000</v>
      </c>
      <c r="G74" s="79">
        <v>1399</v>
      </c>
      <c r="H74" s="79">
        <v>1433</v>
      </c>
      <c r="I74" s="81">
        <f t="shared" si="3"/>
        <v>34</v>
      </c>
      <c r="J74" s="82">
        <f t="shared" si="4"/>
        <v>32</v>
      </c>
      <c r="K74" s="83">
        <f t="shared" si="5"/>
        <v>2</v>
      </c>
      <c r="L74" s="84">
        <f t="shared" si="6"/>
        <v>218000</v>
      </c>
      <c r="M74" s="84">
        <f t="shared" si="7"/>
        <v>603000</v>
      </c>
      <c r="N74" s="84">
        <v>2100</v>
      </c>
      <c r="O74" s="84">
        <v>24</v>
      </c>
      <c r="P74" s="84">
        <v>20000</v>
      </c>
      <c r="Q74" s="95"/>
    </row>
    <row r="75" spans="1:18" ht="18.75" customHeight="1">
      <c r="A75" s="78" t="s">
        <v>91</v>
      </c>
      <c r="B75" s="79">
        <v>4855</v>
      </c>
      <c r="C75" s="79">
        <v>5055</v>
      </c>
      <c r="D75" s="80">
        <f t="shared" si="0"/>
        <v>200</v>
      </c>
      <c r="E75" s="77">
        <f t="shared" si="1"/>
        <v>282000</v>
      </c>
      <c r="F75" s="77">
        <f t="shared" si="2"/>
        <v>28000</v>
      </c>
      <c r="G75" s="79">
        <v>6124</v>
      </c>
      <c r="H75" s="79">
        <v>6158</v>
      </c>
      <c r="I75" s="81">
        <f t="shared" si="3"/>
        <v>34</v>
      </c>
      <c r="J75" s="82">
        <f t="shared" si="4"/>
        <v>32</v>
      </c>
      <c r="K75" s="83">
        <f t="shared" si="5"/>
        <v>2</v>
      </c>
      <c r="L75" s="84">
        <f t="shared" si="6"/>
        <v>218000</v>
      </c>
      <c r="M75" s="84">
        <f t="shared" si="7"/>
        <v>528000</v>
      </c>
      <c r="N75" s="84">
        <v>2100</v>
      </c>
      <c r="O75" s="84">
        <v>19</v>
      </c>
      <c r="P75" s="84">
        <v>25000</v>
      </c>
      <c r="Q75" s="85"/>
    </row>
    <row r="76" spans="1:18" s="62" customFormat="1" ht="18.75" customHeight="1">
      <c r="A76" s="78" t="s">
        <v>92</v>
      </c>
      <c r="B76" s="79">
        <v>29024</v>
      </c>
      <c r="C76" s="79">
        <v>29210</v>
      </c>
      <c r="D76" s="80">
        <f t="shared" si="0"/>
        <v>186</v>
      </c>
      <c r="E76" s="77">
        <f t="shared" si="1"/>
        <v>262000</v>
      </c>
      <c r="F76" s="77">
        <f t="shared" si="2"/>
        <v>26000</v>
      </c>
      <c r="G76" s="79">
        <v>457</v>
      </c>
      <c r="H76" s="79">
        <v>486</v>
      </c>
      <c r="I76" s="81">
        <f t="shared" si="3"/>
        <v>29</v>
      </c>
      <c r="J76" s="82">
        <f t="shared" si="4"/>
        <v>29</v>
      </c>
      <c r="K76" s="83">
        <f t="shared" si="5"/>
        <v>0</v>
      </c>
      <c r="L76" s="84">
        <f t="shared" si="6"/>
        <v>174000</v>
      </c>
      <c r="M76" s="84">
        <f t="shared" si="7"/>
        <v>462000</v>
      </c>
      <c r="N76" s="84">
        <v>2100</v>
      </c>
      <c r="O76" s="89">
        <v>61</v>
      </c>
      <c r="P76" s="89">
        <v>20000</v>
      </c>
      <c r="Q76" s="90"/>
    </row>
    <row r="77" spans="1:18" ht="18.75" customHeight="1">
      <c r="A77" s="78" t="s">
        <v>93</v>
      </c>
      <c r="B77" s="79">
        <v>29316</v>
      </c>
      <c r="C77" s="79">
        <v>29751</v>
      </c>
      <c r="D77" s="80">
        <f t="shared" si="0"/>
        <v>435</v>
      </c>
      <c r="E77" s="77">
        <f t="shared" si="1"/>
        <v>687000</v>
      </c>
      <c r="F77" s="77">
        <f t="shared" si="2"/>
        <v>69000</v>
      </c>
      <c r="G77" s="79">
        <v>774</v>
      </c>
      <c r="H77" s="79">
        <v>780</v>
      </c>
      <c r="I77" s="81">
        <f t="shared" si="3"/>
        <v>6</v>
      </c>
      <c r="J77" s="82">
        <f t="shared" si="4"/>
        <v>6</v>
      </c>
      <c r="K77" s="83">
        <f t="shared" si="5"/>
        <v>0</v>
      </c>
      <c r="L77" s="84">
        <f t="shared" si="6"/>
        <v>36000</v>
      </c>
      <c r="M77" s="84">
        <f t="shared" si="7"/>
        <v>792000</v>
      </c>
      <c r="N77" s="84">
        <v>2100</v>
      </c>
      <c r="O77" s="84">
        <v>21</v>
      </c>
      <c r="P77" s="84">
        <v>20000</v>
      </c>
      <c r="Q77" s="85"/>
    </row>
    <row r="78" spans="1:18" ht="18.75" customHeight="1">
      <c r="A78" s="78" t="s">
        <v>94</v>
      </c>
      <c r="B78" s="79">
        <v>29393</v>
      </c>
      <c r="C78" s="79">
        <v>29511</v>
      </c>
      <c r="D78" s="80">
        <f t="shared" si="0"/>
        <v>118</v>
      </c>
      <c r="E78" s="77">
        <f t="shared" si="1"/>
        <v>165000</v>
      </c>
      <c r="F78" s="77">
        <f t="shared" si="2"/>
        <v>17000</v>
      </c>
      <c r="G78" s="79">
        <v>930</v>
      </c>
      <c r="H78" s="79">
        <v>962</v>
      </c>
      <c r="I78" s="81">
        <f t="shared" si="3"/>
        <v>32</v>
      </c>
      <c r="J78" s="82">
        <f t="shared" si="4"/>
        <v>32</v>
      </c>
      <c r="K78" s="83">
        <f t="shared" si="5"/>
        <v>0</v>
      </c>
      <c r="L78" s="84">
        <f t="shared" si="6"/>
        <v>192000</v>
      </c>
      <c r="M78" s="84">
        <f t="shared" si="7"/>
        <v>374000</v>
      </c>
      <c r="N78" s="84">
        <v>2100</v>
      </c>
      <c r="O78" s="84">
        <v>36</v>
      </c>
      <c r="P78" s="84">
        <v>45000</v>
      </c>
      <c r="Q78" s="85"/>
    </row>
    <row r="79" spans="1:18" ht="18.75" customHeight="1">
      <c r="A79" s="78" t="s">
        <v>95</v>
      </c>
      <c r="B79" s="79">
        <v>26089</v>
      </c>
      <c r="C79" s="79">
        <v>26229</v>
      </c>
      <c r="D79" s="80">
        <f t="shared" si="0"/>
        <v>140</v>
      </c>
      <c r="E79" s="77">
        <f t="shared" si="1"/>
        <v>196000</v>
      </c>
      <c r="F79" s="77">
        <f t="shared" si="2"/>
        <v>20000</v>
      </c>
      <c r="G79" s="79">
        <v>6085</v>
      </c>
      <c r="H79" s="79">
        <v>6119</v>
      </c>
      <c r="I79" s="81">
        <f t="shared" si="3"/>
        <v>34</v>
      </c>
      <c r="J79" s="82">
        <f>IF(I79&lt;=32,I79,32)</f>
        <v>32</v>
      </c>
      <c r="K79" s="83">
        <f t="shared" si="5"/>
        <v>2</v>
      </c>
      <c r="L79" s="84">
        <f t="shared" si="6"/>
        <v>218000</v>
      </c>
      <c r="M79" s="84">
        <f t="shared" si="7"/>
        <v>434000</v>
      </c>
      <c r="N79" s="84">
        <v>2100</v>
      </c>
      <c r="O79" s="84">
        <v>28</v>
      </c>
      <c r="P79" s="84">
        <v>25000</v>
      </c>
      <c r="Q79" s="85"/>
      <c r="R79" s="58"/>
    </row>
    <row r="80" spans="1:18" s="65" customFormat="1" ht="18.75" customHeight="1">
      <c r="A80" s="93" t="s">
        <v>96</v>
      </c>
      <c r="B80" s="79">
        <v>34748</v>
      </c>
      <c r="C80" s="79">
        <v>34971</v>
      </c>
      <c r="D80" s="80">
        <f t="shared" si="0"/>
        <v>223</v>
      </c>
      <c r="E80" s="77">
        <f t="shared" si="1"/>
        <v>320000</v>
      </c>
      <c r="F80" s="77">
        <f t="shared" si="2"/>
        <v>32000</v>
      </c>
      <c r="G80" s="79">
        <v>1316</v>
      </c>
      <c r="H80" s="79">
        <v>1351</v>
      </c>
      <c r="I80" s="81">
        <f t="shared" si="3"/>
        <v>35</v>
      </c>
      <c r="J80" s="82">
        <f t="shared" si="4"/>
        <v>32</v>
      </c>
      <c r="K80" s="83">
        <f t="shared" si="5"/>
        <v>3</v>
      </c>
      <c r="L80" s="84">
        <f t="shared" si="6"/>
        <v>231000</v>
      </c>
      <c r="M80" s="84">
        <f t="shared" si="7"/>
        <v>583000</v>
      </c>
      <c r="N80" s="84">
        <v>2100</v>
      </c>
      <c r="O80" s="84">
        <v>15</v>
      </c>
      <c r="P80" s="84">
        <v>40000</v>
      </c>
      <c r="Q80" s="95"/>
    </row>
    <row r="81" spans="1:17" s="61" customFormat="1" ht="18.75" customHeight="1">
      <c r="A81" s="86" t="s">
        <v>97</v>
      </c>
      <c r="B81" s="79">
        <v>26647</v>
      </c>
      <c r="C81" s="79">
        <v>26810</v>
      </c>
      <c r="D81" s="80">
        <f t="shared" ref="D81:D95" si="8">C81-B81</f>
        <v>163</v>
      </c>
      <c r="E81" s="77">
        <f t="shared" ref="E81:E95" si="9">ROUND(IF(D81&gt;=800,(D81-800)*2399+2324*200+2082*200+1660*200+1433*100+100*1388,IF(D81&gt;=600,(D81-600)*2324+200*2082+200*1660+100*1433+100*1388,IF(D81&gt;=400,(D81-400)*2082+200*1660+100*1433+100*1388,IF(D81&gt;=200,(D81-200)*1660+100*1433+100*1388,IF(D81&gt;=100,(D81-100)*1433+100*1388,D81*1388))))),-3)</f>
        <v>229000</v>
      </c>
      <c r="F81" s="77">
        <f t="shared" ref="F81:F95" si="10">ROUND(E81*10%,-3)</f>
        <v>23000</v>
      </c>
      <c r="G81" s="79">
        <v>5747</v>
      </c>
      <c r="H81" s="79">
        <v>5762</v>
      </c>
      <c r="I81" s="81">
        <f t="shared" ref="I81:I95" si="11">H81-G81</f>
        <v>15</v>
      </c>
      <c r="J81" s="82">
        <f t="shared" ref="J81:J95" si="12">IF(I81&lt;=32,I81,32)</f>
        <v>15</v>
      </c>
      <c r="K81" s="83">
        <f t="shared" ref="K81:K95" si="13">IF(I81&gt;32,I81-32,0)</f>
        <v>0</v>
      </c>
      <c r="L81" s="84">
        <f t="shared" ref="L81:L95" si="14">ROUND((J81*6000+K81*13000),-3)</f>
        <v>90000</v>
      </c>
      <c r="M81" s="84">
        <f t="shared" ref="M81:M95" si="15">ROUND(E81+F81+L81,-3)</f>
        <v>342000</v>
      </c>
      <c r="N81" s="84">
        <v>2100</v>
      </c>
      <c r="O81" s="87">
        <v>29</v>
      </c>
      <c r="P81" s="84"/>
      <c r="Q81" s="88"/>
    </row>
    <row r="82" spans="1:17" s="65" customFormat="1" ht="18.75" customHeight="1">
      <c r="A82" s="93" t="s">
        <v>98</v>
      </c>
      <c r="B82" s="79">
        <v>5469</v>
      </c>
      <c r="C82" s="79">
        <v>5763</v>
      </c>
      <c r="D82" s="80">
        <f t="shared" si="8"/>
        <v>294</v>
      </c>
      <c r="E82" s="77">
        <f t="shared" si="9"/>
        <v>438000</v>
      </c>
      <c r="F82" s="77">
        <f t="shared" si="10"/>
        <v>44000</v>
      </c>
      <c r="G82" s="79">
        <v>1289</v>
      </c>
      <c r="H82" s="79">
        <v>1316</v>
      </c>
      <c r="I82" s="81">
        <f t="shared" si="11"/>
        <v>27</v>
      </c>
      <c r="J82" s="82">
        <f t="shared" si="12"/>
        <v>27</v>
      </c>
      <c r="K82" s="83">
        <f t="shared" si="13"/>
        <v>0</v>
      </c>
      <c r="L82" s="84">
        <f t="shared" si="14"/>
        <v>162000</v>
      </c>
      <c r="M82" s="84">
        <f t="shared" si="15"/>
        <v>644000</v>
      </c>
      <c r="N82" s="84">
        <v>2100</v>
      </c>
      <c r="O82" s="84">
        <v>17</v>
      </c>
      <c r="P82" s="84"/>
      <c r="Q82" s="95"/>
    </row>
    <row r="83" spans="1:17" s="65" customFormat="1" ht="18.75" customHeight="1">
      <c r="A83" s="93" t="s">
        <v>99</v>
      </c>
      <c r="B83" s="79">
        <v>33384</v>
      </c>
      <c r="C83" s="79">
        <v>33652</v>
      </c>
      <c r="D83" s="80">
        <f t="shared" si="8"/>
        <v>268</v>
      </c>
      <c r="E83" s="77">
        <f t="shared" si="9"/>
        <v>395000</v>
      </c>
      <c r="F83" s="77">
        <f t="shared" si="10"/>
        <v>40000</v>
      </c>
      <c r="G83" s="79">
        <v>1139</v>
      </c>
      <c r="H83" s="79">
        <v>1179</v>
      </c>
      <c r="I83" s="81">
        <f t="shared" si="11"/>
        <v>40</v>
      </c>
      <c r="J83" s="82">
        <f t="shared" si="12"/>
        <v>32</v>
      </c>
      <c r="K83" s="83">
        <f t="shared" si="13"/>
        <v>8</v>
      </c>
      <c r="L83" s="84">
        <f t="shared" si="14"/>
        <v>296000</v>
      </c>
      <c r="M83" s="84">
        <f t="shared" si="15"/>
        <v>731000</v>
      </c>
      <c r="N83" s="84">
        <v>2100</v>
      </c>
      <c r="O83" s="84">
        <v>8</v>
      </c>
      <c r="P83" s="84">
        <v>20000</v>
      </c>
      <c r="Q83" s="95"/>
    </row>
    <row r="84" spans="1:17" s="65" customFormat="1" ht="18.75" customHeight="1">
      <c r="A84" s="93" t="s">
        <v>100</v>
      </c>
      <c r="B84" s="79">
        <v>29761</v>
      </c>
      <c r="C84" s="79">
        <v>29953</v>
      </c>
      <c r="D84" s="80">
        <f t="shared" si="8"/>
        <v>192</v>
      </c>
      <c r="E84" s="77">
        <f t="shared" si="9"/>
        <v>271000</v>
      </c>
      <c r="F84" s="77">
        <f t="shared" si="10"/>
        <v>27000</v>
      </c>
      <c r="G84" s="79">
        <v>185</v>
      </c>
      <c r="H84" s="79">
        <v>213</v>
      </c>
      <c r="I84" s="81">
        <f t="shared" si="11"/>
        <v>28</v>
      </c>
      <c r="J84" s="82">
        <f t="shared" si="12"/>
        <v>28</v>
      </c>
      <c r="K84" s="83">
        <f t="shared" si="13"/>
        <v>0</v>
      </c>
      <c r="L84" s="84">
        <f t="shared" si="14"/>
        <v>168000</v>
      </c>
      <c r="M84" s="84">
        <f t="shared" si="15"/>
        <v>466000</v>
      </c>
      <c r="N84" s="84">
        <v>2100</v>
      </c>
      <c r="O84" s="84">
        <v>14</v>
      </c>
      <c r="P84" s="84">
        <v>10000</v>
      </c>
      <c r="Q84" s="95"/>
    </row>
    <row r="85" spans="1:17" s="62" customFormat="1" ht="18.75" customHeight="1">
      <c r="A85" s="78" t="s">
        <v>101</v>
      </c>
      <c r="B85" s="79">
        <v>29047</v>
      </c>
      <c r="C85" s="79">
        <v>29194</v>
      </c>
      <c r="D85" s="80">
        <f t="shared" si="8"/>
        <v>147</v>
      </c>
      <c r="E85" s="77">
        <f t="shared" si="9"/>
        <v>206000</v>
      </c>
      <c r="F85" s="77">
        <f t="shared" si="10"/>
        <v>21000</v>
      </c>
      <c r="G85" s="79">
        <v>873</v>
      </c>
      <c r="H85" s="79">
        <v>898</v>
      </c>
      <c r="I85" s="81">
        <f t="shared" si="11"/>
        <v>25</v>
      </c>
      <c r="J85" s="82">
        <f t="shared" si="12"/>
        <v>25</v>
      </c>
      <c r="K85" s="83">
        <f t="shared" si="13"/>
        <v>0</v>
      </c>
      <c r="L85" s="84">
        <f t="shared" si="14"/>
        <v>150000</v>
      </c>
      <c r="M85" s="84">
        <f t="shared" si="15"/>
        <v>377000</v>
      </c>
      <c r="N85" s="84">
        <v>2100</v>
      </c>
      <c r="O85" s="89">
        <v>18</v>
      </c>
      <c r="P85" s="89">
        <v>20000</v>
      </c>
      <c r="Q85" s="90"/>
    </row>
    <row r="86" spans="1:17" ht="18.75" customHeight="1">
      <c r="A86" s="78" t="s">
        <v>102</v>
      </c>
      <c r="B86" s="79">
        <v>32714</v>
      </c>
      <c r="C86" s="79">
        <v>32963</v>
      </c>
      <c r="D86" s="80">
        <f t="shared" si="8"/>
        <v>249</v>
      </c>
      <c r="E86" s="77">
        <f t="shared" si="9"/>
        <v>363000</v>
      </c>
      <c r="F86" s="77">
        <f t="shared" si="10"/>
        <v>36000</v>
      </c>
      <c r="G86" s="79">
        <v>6343</v>
      </c>
      <c r="H86" s="79">
        <v>6381</v>
      </c>
      <c r="I86" s="81">
        <f t="shared" si="11"/>
        <v>38</v>
      </c>
      <c r="J86" s="82">
        <f t="shared" si="12"/>
        <v>32</v>
      </c>
      <c r="K86" s="83">
        <f t="shared" si="13"/>
        <v>6</v>
      </c>
      <c r="L86" s="84">
        <f t="shared" si="14"/>
        <v>270000</v>
      </c>
      <c r="M86" s="84">
        <f t="shared" si="15"/>
        <v>669000</v>
      </c>
      <c r="N86" s="84">
        <v>2100</v>
      </c>
      <c r="O86" s="84">
        <v>13</v>
      </c>
      <c r="P86" s="84">
        <v>20000</v>
      </c>
      <c r="Q86" s="85"/>
    </row>
    <row r="87" spans="1:17" s="64" customFormat="1" ht="18.75" customHeight="1">
      <c r="A87" s="93" t="s">
        <v>103</v>
      </c>
      <c r="B87" s="79">
        <v>30749</v>
      </c>
      <c r="C87" s="79">
        <v>30973</v>
      </c>
      <c r="D87" s="80">
        <f t="shared" si="8"/>
        <v>224</v>
      </c>
      <c r="E87" s="77">
        <f t="shared" si="9"/>
        <v>322000</v>
      </c>
      <c r="F87" s="77">
        <f t="shared" si="10"/>
        <v>32000</v>
      </c>
      <c r="G87" s="79">
        <v>1194</v>
      </c>
      <c r="H87" s="79">
        <v>1225</v>
      </c>
      <c r="I87" s="81">
        <f t="shared" si="11"/>
        <v>31</v>
      </c>
      <c r="J87" s="82">
        <f t="shared" si="12"/>
        <v>31</v>
      </c>
      <c r="K87" s="83">
        <f t="shared" si="13"/>
        <v>0</v>
      </c>
      <c r="L87" s="84">
        <f t="shared" si="14"/>
        <v>186000</v>
      </c>
      <c r="M87" s="84">
        <f t="shared" si="15"/>
        <v>540000</v>
      </c>
      <c r="N87" s="84">
        <v>2100</v>
      </c>
      <c r="O87" s="84">
        <v>4</v>
      </c>
      <c r="P87" s="84">
        <v>10000</v>
      </c>
      <c r="Q87" s="94"/>
    </row>
    <row r="88" spans="1:17" ht="18.75" customHeight="1">
      <c r="A88" s="78" t="s">
        <v>104</v>
      </c>
      <c r="B88" s="79">
        <v>30938</v>
      </c>
      <c r="C88" s="79">
        <v>31104</v>
      </c>
      <c r="D88" s="80">
        <f t="shared" si="8"/>
        <v>166</v>
      </c>
      <c r="E88" s="77">
        <f t="shared" si="9"/>
        <v>233000</v>
      </c>
      <c r="F88" s="77">
        <f t="shared" si="10"/>
        <v>23000</v>
      </c>
      <c r="G88" s="79">
        <v>1650</v>
      </c>
      <c r="H88" s="79">
        <v>1678</v>
      </c>
      <c r="I88" s="81">
        <f t="shared" si="11"/>
        <v>28</v>
      </c>
      <c r="J88" s="82">
        <f t="shared" si="12"/>
        <v>28</v>
      </c>
      <c r="K88" s="83">
        <f t="shared" si="13"/>
        <v>0</v>
      </c>
      <c r="L88" s="84">
        <f t="shared" si="14"/>
        <v>168000</v>
      </c>
      <c r="M88" s="84">
        <f t="shared" si="15"/>
        <v>424000</v>
      </c>
      <c r="N88" s="84">
        <v>2100</v>
      </c>
      <c r="O88" s="84">
        <v>4</v>
      </c>
      <c r="P88" s="84">
        <v>10000</v>
      </c>
      <c r="Q88" s="85"/>
    </row>
    <row r="89" spans="1:17" ht="18.75" customHeight="1">
      <c r="A89" s="78" t="s">
        <v>105</v>
      </c>
      <c r="B89" s="79">
        <v>30367</v>
      </c>
      <c r="C89" s="79">
        <v>30590</v>
      </c>
      <c r="D89" s="80">
        <f t="shared" si="8"/>
        <v>223</v>
      </c>
      <c r="E89" s="77">
        <f t="shared" si="9"/>
        <v>320000</v>
      </c>
      <c r="F89" s="77">
        <f t="shared" si="10"/>
        <v>32000</v>
      </c>
      <c r="G89" s="79">
        <v>6045</v>
      </c>
      <c r="H89" s="79">
        <v>6067</v>
      </c>
      <c r="I89" s="81">
        <f t="shared" si="11"/>
        <v>22</v>
      </c>
      <c r="J89" s="82">
        <f t="shared" si="12"/>
        <v>22</v>
      </c>
      <c r="K89" s="83">
        <f t="shared" si="13"/>
        <v>0</v>
      </c>
      <c r="L89" s="84">
        <f t="shared" si="14"/>
        <v>132000</v>
      </c>
      <c r="M89" s="84">
        <f t="shared" si="15"/>
        <v>484000</v>
      </c>
      <c r="N89" s="84">
        <v>2100</v>
      </c>
      <c r="O89" s="84">
        <v>40</v>
      </c>
      <c r="P89" s="84">
        <v>20000</v>
      </c>
      <c r="Q89" s="85"/>
    </row>
    <row r="90" spans="1:17" ht="18.75" customHeight="1">
      <c r="A90" s="78" t="s">
        <v>106</v>
      </c>
      <c r="B90" s="79">
        <v>30614</v>
      </c>
      <c r="C90" s="79">
        <v>30879</v>
      </c>
      <c r="D90" s="80">
        <f t="shared" si="8"/>
        <v>265</v>
      </c>
      <c r="E90" s="77">
        <f t="shared" si="9"/>
        <v>390000</v>
      </c>
      <c r="F90" s="77">
        <f t="shared" si="10"/>
        <v>39000</v>
      </c>
      <c r="G90" s="79">
        <v>6534</v>
      </c>
      <c r="H90" s="79">
        <v>6569</v>
      </c>
      <c r="I90" s="81">
        <f t="shared" si="11"/>
        <v>35</v>
      </c>
      <c r="J90" s="82">
        <f t="shared" si="12"/>
        <v>32</v>
      </c>
      <c r="K90" s="83">
        <f t="shared" si="13"/>
        <v>3</v>
      </c>
      <c r="L90" s="84">
        <f t="shared" si="14"/>
        <v>231000</v>
      </c>
      <c r="M90" s="84">
        <f t="shared" si="15"/>
        <v>660000</v>
      </c>
      <c r="N90" s="84">
        <v>2100</v>
      </c>
      <c r="O90" s="84">
        <v>16</v>
      </c>
      <c r="P90" s="84">
        <v>25000</v>
      </c>
      <c r="Q90" s="85"/>
    </row>
    <row r="91" spans="1:17" ht="18.75" customHeight="1">
      <c r="A91" s="78" t="s">
        <v>107</v>
      </c>
      <c r="B91" s="79">
        <v>29584</v>
      </c>
      <c r="C91" s="79">
        <v>29865</v>
      </c>
      <c r="D91" s="80">
        <f t="shared" si="8"/>
        <v>281</v>
      </c>
      <c r="E91" s="77">
        <f t="shared" si="9"/>
        <v>417000</v>
      </c>
      <c r="F91" s="77">
        <f t="shared" si="10"/>
        <v>42000</v>
      </c>
      <c r="G91" s="79">
        <v>1118</v>
      </c>
      <c r="H91" s="79">
        <v>1151</v>
      </c>
      <c r="I91" s="81">
        <f t="shared" si="11"/>
        <v>33</v>
      </c>
      <c r="J91" s="82">
        <f t="shared" si="12"/>
        <v>32</v>
      </c>
      <c r="K91" s="83">
        <f t="shared" si="13"/>
        <v>1</v>
      </c>
      <c r="L91" s="84">
        <f t="shared" si="14"/>
        <v>205000</v>
      </c>
      <c r="M91" s="84">
        <f t="shared" si="15"/>
        <v>664000</v>
      </c>
      <c r="N91" s="84">
        <v>2100</v>
      </c>
      <c r="O91" s="84">
        <v>3</v>
      </c>
      <c r="P91" s="84">
        <v>50000</v>
      </c>
      <c r="Q91" s="85"/>
    </row>
    <row r="92" spans="1:17" s="66" customFormat="1" ht="18.75" customHeight="1">
      <c r="A92" s="86" t="s">
        <v>108</v>
      </c>
      <c r="B92" s="79">
        <v>24228</v>
      </c>
      <c r="C92" s="79">
        <v>24348</v>
      </c>
      <c r="D92" s="80">
        <f t="shared" si="8"/>
        <v>120</v>
      </c>
      <c r="E92" s="77">
        <f t="shared" si="9"/>
        <v>167000</v>
      </c>
      <c r="F92" s="77">
        <f t="shared" si="10"/>
        <v>17000</v>
      </c>
      <c r="G92" s="79">
        <v>435</v>
      </c>
      <c r="H92" s="79">
        <v>451</v>
      </c>
      <c r="I92" s="81">
        <f t="shared" si="11"/>
        <v>16</v>
      </c>
      <c r="J92" s="82">
        <f t="shared" si="12"/>
        <v>16</v>
      </c>
      <c r="K92" s="83">
        <f t="shared" si="13"/>
        <v>0</v>
      </c>
      <c r="L92" s="84">
        <f t="shared" si="14"/>
        <v>96000</v>
      </c>
      <c r="M92" s="84">
        <f t="shared" si="15"/>
        <v>280000</v>
      </c>
      <c r="N92" s="84">
        <v>2100</v>
      </c>
      <c r="O92" s="84">
        <v>26</v>
      </c>
      <c r="P92" s="84">
        <v>10000</v>
      </c>
      <c r="Q92" s="96"/>
    </row>
    <row r="93" spans="1:17" ht="18.75" customHeight="1">
      <c r="A93" s="78" t="s">
        <v>109</v>
      </c>
      <c r="B93" s="79">
        <v>30018</v>
      </c>
      <c r="C93" s="79">
        <v>30353</v>
      </c>
      <c r="D93" s="80">
        <f t="shared" si="8"/>
        <v>335</v>
      </c>
      <c r="E93" s="77">
        <f t="shared" si="9"/>
        <v>506000</v>
      </c>
      <c r="F93" s="77">
        <f t="shared" si="10"/>
        <v>51000</v>
      </c>
      <c r="G93" s="79">
        <v>5903</v>
      </c>
      <c r="H93" s="79">
        <v>5943</v>
      </c>
      <c r="I93" s="81">
        <f t="shared" si="11"/>
        <v>40</v>
      </c>
      <c r="J93" s="82">
        <f t="shared" si="12"/>
        <v>32</v>
      </c>
      <c r="K93" s="83">
        <f t="shared" si="13"/>
        <v>8</v>
      </c>
      <c r="L93" s="84">
        <f t="shared" si="14"/>
        <v>296000</v>
      </c>
      <c r="M93" s="84">
        <f t="shared" si="15"/>
        <v>853000</v>
      </c>
      <c r="N93" s="84">
        <v>2100</v>
      </c>
      <c r="O93" s="84">
        <v>19</v>
      </c>
      <c r="P93" s="84"/>
      <c r="Q93" s="85"/>
    </row>
    <row r="94" spans="1:17" s="61" customFormat="1" ht="18.75" customHeight="1">
      <c r="A94" s="86" t="s">
        <v>110</v>
      </c>
      <c r="B94" s="79">
        <v>23706</v>
      </c>
      <c r="C94" s="79">
        <v>23809</v>
      </c>
      <c r="D94" s="80">
        <f t="shared" si="8"/>
        <v>103</v>
      </c>
      <c r="E94" s="77">
        <f t="shared" si="9"/>
        <v>143000</v>
      </c>
      <c r="F94" s="77">
        <f t="shared" si="10"/>
        <v>14000</v>
      </c>
      <c r="G94" s="79">
        <v>5953</v>
      </c>
      <c r="H94" s="79">
        <v>5987</v>
      </c>
      <c r="I94" s="81">
        <f t="shared" si="11"/>
        <v>34</v>
      </c>
      <c r="J94" s="82">
        <f t="shared" si="12"/>
        <v>32</v>
      </c>
      <c r="K94" s="83">
        <f t="shared" si="13"/>
        <v>2</v>
      </c>
      <c r="L94" s="84">
        <f t="shared" si="14"/>
        <v>218000</v>
      </c>
      <c r="M94" s="84">
        <f t="shared" si="15"/>
        <v>375000</v>
      </c>
      <c r="N94" s="84">
        <v>2100</v>
      </c>
      <c r="O94" s="87">
        <v>20</v>
      </c>
      <c r="P94" s="84"/>
      <c r="Q94" s="88"/>
    </row>
    <row r="95" spans="1:17" ht="18.75" customHeight="1">
      <c r="A95" s="78" t="s">
        <v>111</v>
      </c>
      <c r="B95" s="79">
        <v>27033</v>
      </c>
      <c r="C95" s="79">
        <v>27240</v>
      </c>
      <c r="D95" s="80">
        <f t="shared" si="8"/>
        <v>207</v>
      </c>
      <c r="E95" s="77">
        <f t="shared" si="9"/>
        <v>294000</v>
      </c>
      <c r="F95" s="77">
        <f t="shared" si="10"/>
        <v>29000</v>
      </c>
      <c r="G95" s="79">
        <v>3096</v>
      </c>
      <c r="H95" s="79">
        <v>3117</v>
      </c>
      <c r="I95" s="81">
        <f t="shared" si="11"/>
        <v>21</v>
      </c>
      <c r="J95" s="82">
        <f t="shared" si="12"/>
        <v>21</v>
      </c>
      <c r="K95" s="83">
        <f t="shared" si="13"/>
        <v>0</v>
      </c>
      <c r="L95" s="84">
        <f t="shared" si="14"/>
        <v>126000</v>
      </c>
      <c r="M95" s="84">
        <f t="shared" si="15"/>
        <v>449000</v>
      </c>
      <c r="N95" s="84">
        <v>2100</v>
      </c>
      <c r="O95" s="84">
        <v>51</v>
      </c>
      <c r="P95" s="84">
        <v>10000</v>
      </c>
      <c r="Q95" s="85"/>
    </row>
    <row r="96" spans="1:17" s="14" customFormat="1">
      <c r="A96" s="17"/>
      <c r="D96" s="67"/>
      <c r="E96" s="17"/>
      <c r="F96" s="17"/>
      <c r="H96" s="15"/>
      <c r="I96" s="15"/>
      <c r="J96" s="17"/>
      <c r="K96" s="68"/>
      <c r="L96" s="17"/>
      <c r="M96" s="17"/>
      <c r="N96" s="17"/>
      <c r="O96" s="17"/>
      <c r="P96" s="17"/>
    </row>
    <row r="97" spans="1:17" s="14" customFormat="1">
      <c r="A97" s="17"/>
      <c r="D97" s="67"/>
      <c r="E97" s="69"/>
      <c r="F97" s="69"/>
      <c r="G97" s="70"/>
      <c r="H97" s="70"/>
      <c r="I97" s="15"/>
      <c r="J97" s="69"/>
      <c r="K97" s="69"/>
      <c r="L97" s="17"/>
      <c r="M97" s="17"/>
      <c r="N97" s="17"/>
      <c r="O97" s="17"/>
      <c r="P97" s="17"/>
    </row>
    <row r="98" spans="1:17" s="14" customFormat="1">
      <c r="A98" s="22"/>
      <c r="B98" s="71"/>
      <c r="C98" s="71"/>
      <c r="D98" s="67"/>
      <c r="E98" s="72"/>
      <c r="F98" s="72"/>
      <c r="G98" s="73"/>
      <c r="H98" s="73"/>
      <c r="I98" s="73"/>
      <c r="J98" s="73"/>
      <c r="K98" s="71"/>
      <c r="L98" s="71"/>
      <c r="M98" s="71"/>
      <c r="N98" s="71"/>
      <c r="O98" s="71"/>
      <c r="P98" s="71"/>
      <c r="Q98" s="71"/>
    </row>
  </sheetData>
  <sheetProtection password="9690" sheet="1" objects="1" scenarios="1"/>
  <mergeCells count="16">
    <mergeCell ref="Q14:Q15"/>
    <mergeCell ref="B98:C98"/>
    <mergeCell ref="E98:J98"/>
    <mergeCell ref="K98:Q98"/>
    <mergeCell ref="A11:M11"/>
    <mergeCell ref="A12:M12"/>
    <mergeCell ref="A14:A15"/>
    <mergeCell ref="B14:F14"/>
    <mergeCell ref="G14:L14"/>
    <mergeCell ref="M14:M15"/>
    <mergeCell ref="A1:F1"/>
    <mergeCell ref="A2:F2"/>
    <mergeCell ref="A3:D3"/>
    <mergeCell ref="A4:Q4"/>
    <mergeCell ref="A5:Q5"/>
    <mergeCell ref="A10:M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HUONGANH</dc:creator>
  <cp:lastModifiedBy>HUONGANH</cp:lastModifiedBy>
  <dcterms:created xsi:type="dcterms:W3CDTF">2014-12-09T01:13:33Z</dcterms:created>
  <dcterms:modified xsi:type="dcterms:W3CDTF">2014-12-09T01:56:28Z</dcterms:modified>
</cp:coreProperties>
</file>